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235" windowHeight="9225" tabRatio="801" firstSheet="1" activeTab="1"/>
  </bookViews>
  <sheets>
    <sheet name="Свод по листам" sheetId="1" state="hidden" r:id="rId1"/>
    <sheet name="1.1" sheetId="2" r:id="rId2"/>
    <sheet name="1.2" sheetId="3" r:id="rId3"/>
    <sheet name="1.3" sheetId="4" state="hidden" r:id="rId4"/>
    <sheet name="1.4" sheetId="5" r:id="rId5"/>
    <sheet name="2.1" sheetId="6" r:id="rId6"/>
    <sheet name="2.2" sheetId="7" r:id="rId7"/>
    <sheet name="2.3" sheetId="8" r:id="rId8"/>
    <sheet name="2.4" sheetId="9" state="hidden" r:id="rId9"/>
    <sheet name="3.1" sheetId="10" state="hidden" r:id="rId10"/>
    <sheet name="3.2" sheetId="11" state="hidden" r:id="rId11"/>
    <sheet name="3.3" sheetId="12" state="hidden" r:id="rId12"/>
    <sheet name="4.1" sheetId="13" state="hidden" r:id="rId13"/>
    <sheet name="4.2" sheetId="14" state="hidden" r:id="rId14"/>
    <sheet name="5.1" sheetId="15" state="hidden" r:id="rId15"/>
    <sheet name="6.1" sheetId="16" state="hidden" r:id="rId16"/>
    <sheet name="6.2" sheetId="17" state="hidden" r:id="rId17"/>
    <sheet name="6.3" sheetId="18" state="hidden" r:id="rId18"/>
    <sheet name="6.4" sheetId="19" state="hidden" r:id="rId19"/>
    <sheet name="7.1" sheetId="20" r:id="rId20"/>
    <sheet name="7.2" sheetId="21" r:id="rId21"/>
    <sheet name="8.1" sheetId="22" r:id="rId22"/>
    <sheet name="8.2" sheetId="23" r:id="rId23"/>
    <sheet name="8.3" sheetId="24" r:id="rId24"/>
  </sheets>
  <externalReferences>
    <externalReference r:id="rId27"/>
  </externalReferences>
  <definedNames>
    <definedName name="indicator_list">'[1]TEHSHEET'!$T$3:$T$9</definedName>
    <definedName name="TABLE" localSheetId="21">'8.1'!#REF!</definedName>
    <definedName name="TABLE" localSheetId="22">'8.2'!#REF!</definedName>
    <definedName name="TABLE" localSheetId="23">'8.3'!#REF!</definedName>
    <definedName name="TABLE_2" localSheetId="21">'8.1'!#REF!</definedName>
    <definedName name="TABLE_2" localSheetId="22">'8.2'!#REF!</definedName>
    <definedName name="TABLE_2" localSheetId="23">'8.3'!#REF!</definedName>
    <definedName name="_xlnm.Print_Titles" localSheetId="5">'2.1'!$7:$8</definedName>
    <definedName name="_xlnm.Print_Titles" localSheetId="6">'2.2'!$5:$6</definedName>
    <definedName name="_xlnm.Print_Titles" localSheetId="7">'2.3'!$5:$6</definedName>
    <definedName name="_xlnm.Print_Area" localSheetId="1">'1.1'!$A$1:$D$28</definedName>
    <definedName name="_xlnm.Print_Area" localSheetId="2">'1.2'!$A$1:$D$12</definedName>
    <definedName name="_xlnm.Print_Area" localSheetId="5">'2.1'!$A$1:$F$44</definedName>
    <definedName name="_xlnm.Print_Area" localSheetId="6">'2.2'!$A$1:$F$28</definedName>
    <definedName name="_xlnm.Print_Area" localSheetId="7">'2.3'!$A$1:$F$41</definedName>
    <definedName name="_xlnm.Print_Area" localSheetId="19">'7.1'!$A$1:$C$19</definedName>
    <definedName name="_xlnm.Print_Area" localSheetId="20">'7.2'!$A$1:$C$15</definedName>
    <definedName name="_xlnm.Print_Area" localSheetId="21">'8.1'!$A$1:$FE$16</definedName>
    <definedName name="_xlnm.Print_Area" localSheetId="22">'8.2'!$A$1:$CZ$12</definedName>
    <definedName name="_xlnm.Print_Area" localSheetId="23">'8.3'!$A$1:$DA$20</definedName>
  </definedNames>
  <calcPr fullCalcOnLoad="1"/>
</workbook>
</file>

<file path=xl/comments5.xml><?xml version="1.0" encoding="utf-8"?>
<comments xmlns="http://schemas.openxmlformats.org/spreadsheetml/2006/main">
  <authors>
    <author>Elizaveta G. Lobashova</author>
  </authors>
  <commentList>
    <comment ref="F8" authorId="0">
      <text>
        <r>
          <rPr>
            <b/>
            <sz val="9"/>
            <rFont val="Tahoma"/>
            <family val="2"/>
          </rPr>
          <t>Elizaveta G. Lobashova:</t>
        </r>
        <r>
          <rPr>
            <sz val="9"/>
            <rFont val="Tahoma"/>
            <family val="2"/>
          </rPr>
          <t xml:space="preserve">
По протоколу Комитета №1439 от 28.12.2012</t>
        </r>
      </text>
    </comment>
  </commentList>
</comments>
</file>

<file path=xl/sharedStrings.xml><?xml version="1.0" encoding="utf-8"?>
<sst xmlns="http://schemas.openxmlformats.org/spreadsheetml/2006/main" count="956" uniqueCount="399">
  <si>
    <t xml:space="preserve">N </t>
  </si>
  <si>
    <t>Форма 1.2 - Расчет показателя средней продолжительности прекращений передачи электрической энергии</t>
  </si>
  <si>
    <t>Должность</t>
  </si>
  <si>
    <t>Ф.И.О.</t>
  </si>
  <si>
    <t>Подпись</t>
  </si>
  <si>
    <t>Наименование показателя</t>
  </si>
  <si>
    <t>Описание (обоснование)</t>
  </si>
  <si>
    <t>Наименование параметра (критерия), характеризующего индикатор</t>
  </si>
  <si>
    <t>Значение</t>
  </si>
  <si>
    <t>Ф / П x 100, %</t>
  </si>
  <si>
    <t>Зависимость</t>
  </si>
  <si>
    <t>Оценочный 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</si>
  <si>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</si>
  <si>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</si>
  <si>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</si>
  <si>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</si>
  <si>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</si>
  <si>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</si>
  <si>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</si>
  <si>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</si>
  <si>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</si>
  <si>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</si>
  <si>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</si>
  <si>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</si>
  <si>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</si>
  <si>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</si>
  <si>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</si>
  <si>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</si>
  <si>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</si>
  <si>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</si>
  <si>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</si>
  <si>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</si>
  <si>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</si>
  <si>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</si>
  <si>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</si>
  <si>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</si>
  <si>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</si>
  <si>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</si>
  <si>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</si>
  <si>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    </t>
  </si>
  <si>
    <t>Наименование параметра (показателя), характеризующего индикатор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</si>
  <si>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</si>
  <si>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</si>
  <si>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</si>
  <si>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</si>
  <si>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</si>
  <si>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</si>
  <si>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</si>
  <si>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</si>
  <si>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</si>
  <si>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</si>
  <si>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</si>
  <si>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</si>
  <si>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</si>
  <si>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</si>
  <si>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</si>
  <si>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 &lt;*&gt;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</si>
  <si>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</si>
  <si>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</si>
  <si>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</si>
  <si>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</si>
  <si>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</si>
  <si>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</si>
  <si>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 xml:space="preserve">ООО "Воздушные Ворота Северной Столицы" </t>
  </si>
  <si>
    <t>ООО "Воздушные Ворота Северной Столицы"</t>
  </si>
  <si>
    <t>Мероприятия, направленные на улучшение показателя</t>
  </si>
  <si>
    <t xml:space="preserve">Оптимизация договорной и претензионной работы Общества с потребителями. </t>
  </si>
  <si>
    <t>Соблюдение норм и требований нормативных документов при взаимодействии с потребителями.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</si>
  <si>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</si>
  <si>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Показатель</t>
  </si>
  <si>
    <t>N формулы методических указаний</t>
  </si>
  <si>
    <t>4, 4.1</t>
  </si>
  <si>
    <t>6.1</t>
  </si>
  <si>
    <t>6.2</t>
  </si>
  <si>
    <t>1. Коэффициент значимости показателя уровня надежности оказываемых услуг, альфа</t>
  </si>
  <si>
    <t>бета = 1 - альфа</t>
  </si>
  <si>
    <t>п. 7.1</t>
  </si>
  <si>
    <t>1</t>
  </si>
  <si>
    <t>Для организации по управлению единой национальной (общероссийской) электрической сетью: альфа = 0,75</t>
  </si>
  <si>
    <t>Для территориальной сетевой организации: альфа = 0,65</t>
  </si>
  <si>
    <t>пп. 7.1</t>
  </si>
  <si>
    <t>Д.В. Федосов</t>
  </si>
  <si>
    <t>Максимальное за расчетный период 2014 г. число точек присоединения</t>
  </si>
  <si>
    <t>2014 г.</t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</si>
  <si>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</si>
  <si>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</si>
  <si>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</si>
  <si>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</si>
  <si>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</si>
  <si>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</si>
  <si>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частичное</t>
  </si>
  <si>
    <t>полное</t>
  </si>
  <si>
    <t>Всего (сумма граф 17 - 21)</t>
  </si>
  <si>
    <t>с максимальной мощностью свыше 670 кВт</t>
  </si>
  <si>
    <t>с максимальной мощностью от 150 до 670 кВт</t>
  </si>
  <si>
    <t>с максимальной мощностью до 150 кВт</t>
  </si>
  <si>
    <t>3 категории надежности</t>
  </si>
  <si>
    <t>2 категории надежности</t>
  </si>
  <si>
    <t>1 категории надежности</t>
  </si>
  <si>
    <t>Всего (сумма граф 25 - 27)</t>
  </si>
  <si>
    <t>Производители электрической энергии</t>
  </si>
  <si>
    <t>Электросетевые организации</t>
  </si>
  <si>
    <t>Потребители электрической энергии</t>
  </si>
  <si>
    <t>Всего (сумма граф 9 - 15)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</si>
  <si>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</si>
  <si>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Наименование документа первичной информации (акт расследования, журнал отключений и т.п.)</t>
  </si>
  <si>
    <t>Продолжительность прекращения передачи электрической энергии, час.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</si>
  <si>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</si>
  <si>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</si>
  <si>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</si>
  <si>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</si>
  <si>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Количество точек поставки, 
по которым произошло прекращение передачи электрической энергии, шт.</t>
  </si>
  <si>
    <t>Высший класс напряжения обесточенного оборудования, кВ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</si>
  <si>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</si>
  <si>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</si>
  <si>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№ п/п</t>
  </si>
  <si>
    <t>ООО "Воздушные ворота Севреной Столицы"</t>
  </si>
  <si>
    <t>Сумма произведений по столбцу 32 
и столбцу 33 Формы 8.1
(∑ столбец 32 * столбец 33)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</si>
  <si>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</si>
  <si>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Метод определения</t>
  </si>
  <si>
    <t>Наименование составляющей показателя</t>
  </si>
  <si>
    <t>№
п/п</t>
  </si>
  <si>
    <t>сумма по столбцу 28 Формы 8.1 и деленная на значение пункта 1 Формы 8.3
(∑ столбец 28 Формы 8.1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</si>
  <si>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</si>
  <si>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4</t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</si>
  <si>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</si>
  <si>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</si>
  <si>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3</t>
  </si>
  <si>
    <t>В соответствии с заключенными договорами 
по передаче электроэнергии</t>
  </si>
  <si>
    <t>Максимальное за расчетный период регулирования число точек поставки электросетевой организации, шт.</t>
  </si>
  <si>
    <t>2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</si>
  <si>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</si>
  <si>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</si>
  <si>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</si>
  <si>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</si>
  <si>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Директор по эксплуатации</t>
  </si>
  <si>
    <t>Ф.И.О</t>
  </si>
  <si>
    <t>Причина прекращения передачи электрической энергии (1/0)</t>
  </si>
  <si>
    <t xml:space="preserve">Директор по эксплуатации </t>
  </si>
  <si>
    <t>Федосов Д.В.</t>
  </si>
  <si>
    <t>Пенэс = 0</t>
  </si>
  <si>
    <t>плановое 
(П)</t>
  </si>
  <si>
    <t>Количество точек присоединения потребителей услуг к электрической сети электросетевой организации, шт.</t>
  </si>
  <si>
    <t>Значение показателя, годы:</t>
  </si>
  <si>
    <t>Форма 2.1 - Расчет значения индикатора информативности</t>
  </si>
  <si>
    <t>Форма 2.2 - Расчет значения индикатора исполнительности</t>
  </si>
  <si>
    <t>(Образец)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</si>
  <si>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</si>
  <si>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Наименование территориальной сетевой организации</t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</si>
  <si>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</si>
  <si>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</si>
  <si>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</si>
  <si>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</si>
  <si>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</si>
  <si>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</si>
  <si>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</si>
  <si>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</si>
  <si>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</si>
  <si>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</si>
  <si>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</si>
  <si>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</si>
  <si>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</si>
  <si>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</si>
  <si>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</si>
  <si>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</si>
  <si>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</si>
  <si>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</si>
  <si>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</si>
  <si>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</si>
  <si>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</si>
  <si>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</si>
  <si>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</si>
  <si>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</si>
  <si>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</si>
  <si>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</si>
  <si>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</si>
  <si>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</si>
  <si>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</si>
  <si>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</si>
  <si>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</si>
  <si>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</si>
  <si>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</si>
  <si>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Наименование электросетевой организации (подразделения/филиала)</t>
  </si>
  <si>
    <t>Число, шт.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</si>
  <si>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</si>
  <si>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</si>
  <si>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</si>
  <si>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</si>
  <si>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</si>
  <si>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</si>
  <si>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</si>
  <si>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</si>
  <si>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</si>
  <si>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</si>
  <si>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</si>
  <si>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</si>
  <si>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</si>
  <si>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</si>
  <si>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</si>
  <si>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</si>
  <si>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</si>
  <si>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</si>
  <si>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</si>
  <si>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</si>
  <si>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</si>
  <si>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</si>
  <si>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</si>
  <si>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</si>
  <si>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</si>
  <si>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</si>
  <si>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</si>
  <si>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</si>
  <si>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</si>
  <si>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</si>
  <si>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</si>
  <si>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</si>
  <si>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</si>
  <si>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</si>
  <si>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</si>
  <si>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</si>
  <si>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</si>
  <si>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</si>
  <si>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</si>
  <si>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</si>
  <si>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</si>
  <si>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</si>
  <si>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</si>
  <si>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Форма 5.1 -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</si>
  <si>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</si>
  <si>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</si>
  <si>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</si>
  <si>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</si>
  <si>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 xml:space="preserve">Форма 6.1 - Расчет значения индикатора информативности за период </t>
  </si>
  <si>
    <t>Параметр (критерий), 
характеризующий 
индикатор</t>
  </si>
  <si>
    <t>Ф / П х 100,
%</t>
  </si>
  <si>
    <t>Оценочный 
балл</t>
  </si>
  <si>
    <t>факти-ческое (Ф)</t>
  </si>
  <si>
    <t>плановое
(П)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</si>
  <si>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</si>
  <si>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</si>
  <si>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</si>
  <si>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</si>
  <si>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</si>
  <si>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</si>
  <si>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</si>
  <si>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</si>
  <si>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</si>
  <si>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</si>
  <si>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</si>
  <si>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</si>
  <si>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</si>
  <si>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Форма 6.2 - Расчет значения индикатора исполнительности 
(для долгосрочных периодов регулирования, начавшихся до 2014 года)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</si>
  <si>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</si>
  <si>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</si>
  <si>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</si>
  <si>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</si>
  <si>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</si>
  <si>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</si>
  <si>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</si>
  <si>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</si>
  <si>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</si>
  <si>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</si>
  <si>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</si>
  <si>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</si>
  <si>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</si>
  <si>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</si>
  <si>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</si>
  <si>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</si>
  <si>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</si>
  <si>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</si>
  <si>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</si>
  <si>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</si>
  <si>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</si>
  <si>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</si>
  <si>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</si>
  <si>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</si>
  <si>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</si>
  <si>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</si>
  <si>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</si>
  <si>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</si>
  <si>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</si>
  <si>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</si>
  <si>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</si>
  <si>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</si>
  <si>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</si>
  <si>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</si>
  <si>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</si>
  <si>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</si>
  <si>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</si>
  <si>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</si>
  <si>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</si>
  <si>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</si>
  <si>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</si>
  <si>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</si>
  <si>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t xml:space="preserve">1.2.  </t>
  </si>
  <si>
    <t xml:space="preserve">2.2. а)  </t>
  </si>
  <si>
    <t xml:space="preserve">2.2. б) </t>
  </si>
  <si>
    <t xml:space="preserve">7.1.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</si>
  <si>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</si>
  <si>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</si>
  <si>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</si>
  <si>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ФОРМЫ, ИСПОЛЬЗУЕМЫЕ ДЛЯ РАСЧЕТА ЗНАЧЕНИЯ ПОКАЗАТЕЛЯ УРОВНЯ НАДЕЖНОСТИ ОКАЗЫВАЕМЫХ УСЛУГ</t>
  </si>
  <si>
    <t>ФОРМЫ, ИСПОЛЬЗУЕМЫЕ ДЛЯ РАСЧЕТА ЗНАЧЕНИЯ ПОКАЗАТЕЛЯ КАЧЕСТВА ОБСЛУЖИВАНИЯ ПОТРЕБИТЕЛЕЙ УСЛУГ ТЕРРИТОРИАЛЬНЫМИ СЕТЕВЫМИ ОРГАНИЗАЦИЯМИ</t>
  </si>
  <si>
    <t>Форма 2.3 - Расчет значения индикатора результативности обратной связи</t>
  </si>
  <si>
    <t>3 балла</t>
  </si>
  <si>
    <t>2 балла</t>
  </si>
  <si>
    <t>от 80% до 120%</t>
  </si>
  <si>
    <t>1 балл</t>
  </si>
  <si>
    <t>обратная - меньше 80%</t>
  </si>
  <si>
    <t>прямая - более 120%</t>
  </si>
  <si>
    <t>Если П=0 и Ф=0 то 100%</t>
  </si>
  <si>
    <t>прямая - меньше 80%</t>
  </si>
  <si>
    <t>По пунктам 1.1 и 1.2</t>
  </si>
  <si>
    <t>ФОРМА, ИСПОЛЬЗУЕМАЯ ДЛЯ РАСЧЕТА ОБОБЩЕННОГО ПОКАЗАТЕЛЯ УРОВНЯ НАДЕЖНОСТИ И КАЧЕСТВА ОКАЗЫВАЕМЫХ УСЛУГ (ДЛЯ ДОЛГОСРОЧНЫХ ПЕРИОДОВ РЕГУЛИРОВАНИЯ, НАЧАВШИХСЯ ДО 2014 ГОДА)</t>
  </si>
  <si>
    <t>формула</t>
  </si>
  <si>
    <t>Если Пп достигнуто, то Кнад=0, не достигнуто Кнад=-1, с улучшением Кнад=1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</si>
  <si>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</si>
  <si>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</si>
  <si>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</si>
  <si>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</si>
  <si>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</si>
  <si>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</si>
  <si>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</si>
  <si>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</si>
  <si>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</si>
  <si>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</si>
  <si>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</si>
  <si>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</si>
  <si>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не заполняется</t>
  </si>
  <si>
    <t>Форма 3.1 - Отчетные данные для расчета значения показателя качества 
рассмотрения заявок на технологическое присоединение к сети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</si>
  <si>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b/>
        <i/>
        <sz val="10"/>
        <rFont val="Courier New"/>
        <family val="3"/>
      </rPr>
      <t>N</t>
    </r>
    <r>
      <rPr>
        <b/>
        <vertAlign val="subscript"/>
        <sz val="10"/>
        <rFont val="Courier New"/>
        <family val="3"/>
      </rPr>
      <t>заяв тпр</t>
    </r>
    <r>
      <rPr>
        <sz val="10"/>
        <rFont val="Courier New"/>
        <family val="3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</si>
  <si>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b/>
        <i/>
        <sz val="10"/>
        <rFont val="Courier New"/>
        <family val="3"/>
      </rPr>
      <t>N</t>
    </r>
    <r>
      <rPr>
        <b/>
        <vertAlign val="superscript"/>
        <sz val="10"/>
        <rFont val="Courier New"/>
        <family val="3"/>
      </rPr>
      <t>нс</t>
    </r>
    <r>
      <rPr>
        <b/>
        <vertAlign val="subscript"/>
        <sz val="10"/>
        <rFont val="Courier New"/>
        <family val="3"/>
      </rPr>
      <t>заяв тпр</t>
    </r>
    <r>
      <rPr>
        <sz val="10"/>
        <rFont val="Courier New"/>
        <family val="3"/>
      </rPr>
      <t>)</t>
    </r>
  </si>
  <si>
    <r>
      <t>Показатель качества рассмотрения заявок на технологическое присоединение к сети (</t>
    </r>
    <r>
      <rPr>
        <b/>
        <sz val="10"/>
        <rFont val="Courier New"/>
        <family val="3"/>
      </rPr>
      <t>П</t>
    </r>
    <r>
      <rPr>
        <b/>
        <vertAlign val="subscript"/>
        <sz val="10"/>
        <rFont val="Courier New"/>
        <family val="3"/>
      </rPr>
      <t>заяв_тпр</t>
    </r>
    <r>
      <rPr>
        <sz val="10"/>
        <rFont val="Courier New"/>
        <family val="3"/>
      </rPr>
      <t>)</t>
    </r>
  </si>
  <si>
    <t>2012 г.</t>
  </si>
  <si>
    <t>2013 г.</t>
  </si>
  <si>
    <t>2015 г.</t>
  </si>
  <si>
    <t>2016 г.</t>
  </si>
  <si>
    <t>2017 г.</t>
  </si>
  <si>
    <t>2018 г.</t>
  </si>
  <si>
    <t>2019 г.</t>
  </si>
  <si>
    <t>расчитывается если были техн.присоединения</t>
  </si>
  <si>
    <t>Форма 7.2 - Расчет обобщенного показателя  уровня надежности и качества оказываемых услуг 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</si>
  <si>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</si>
  <si>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Обосновывающие данные для расчета</t>
  </si>
  <si>
    <t>Продолжительность прекращения*, час</t>
  </si>
  <si>
    <t>Оперативный журнал начальника смены ОДГ Службы ЭСТОП</t>
  </si>
  <si>
    <t>Форма 1.4 - Предложения электросетевой организации по плановым значениям показателей надежности и качества услуг на каждый расчетный период егулирования в пределах долгосрочного периода регулирования (для долгосрочных периодов регулирования, начавшихся до 2014 года)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</si>
  <si>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</t>
  </si>
  <si>
    <r>
      <t>Суммарная продолжительность прекращений передачи электрической энергии, час. (</t>
    </r>
    <r>
      <rPr>
        <b/>
        <sz val="12"/>
        <color indexed="8"/>
        <rFont val="Times New Roman"/>
        <family val="1"/>
      </rPr>
      <t>Тпр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</si>
  <si>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</t>
    </r>
    <r>
      <rPr>
        <b/>
        <sz val="12"/>
        <color indexed="8"/>
        <rFont val="Times New Roman"/>
        <family val="1"/>
      </rPr>
      <t>Пп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</si>
  <si>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</t>
    </r>
    <r>
      <rPr>
        <b/>
        <sz val="12"/>
        <color indexed="8"/>
        <rFont val="Times New Roman"/>
        <family val="1"/>
      </rPr>
      <t>П_п</t>
    </r>
    <r>
      <rPr>
        <sz val="12"/>
        <color indexed="8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</si>
  <si>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</t>
    </r>
    <r>
      <rPr>
        <b/>
        <sz val="12"/>
        <color indexed="8"/>
        <rFont val="Times New Roman"/>
        <family val="1"/>
      </rPr>
      <t>П_тпр</t>
    </r>
    <r>
      <rPr>
        <sz val="12"/>
        <color indexed="8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</si>
  <si>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</t>
    </r>
    <r>
      <rPr>
        <b/>
        <sz val="12"/>
        <color indexed="8"/>
        <rFont val="Times New Roman"/>
        <family val="1"/>
      </rPr>
      <t>П_тсо</t>
    </r>
    <r>
      <rPr>
        <sz val="12"/>
        <color indexed="8"/>
        <rFont val="Times New Roman"/>
        <family val="1"/>
      </rPr>
      <t>)</t>
    </r>
  </si>
  <si>
    <r>
      <t xml:space="preserve">Показатель средней продолжительности прекращений передачи электрической энергии </t>
    </r>
    <r>
      <rPr>
        <b/>
        <sz val="12"/>
        <color indexed="8"/>
        <rFont val="Times New Roman"/>
        <family val="1"/>
      </rPr>
      <t>(Пп)</t>
    </r>
  </si>
  <si>
    <r>
      <t>Показатель уровня качества оказываемых услуг организации по управлению национальной (общероссийской) электрической сетью, </t>
    </r>
    <r>
      <rPr>
        <b/>
        <sz val="12"/>
        <color indexed="8"/>
        <rFont val="Times New Roman"/>
        <family val="1"/>
      </rPr>
      <t>Птпр</t>
    </r>
  </si>
  <si>
    <r>
      <t>Показатель уровня качества оказываемых услуг территориальной сетевой организации, </t>
    </r>
    <r>
      <rPr>
        <b/>
        <sz val="12"/>
        <color indexed="8"/>
        <rFont val="Times New Roman"/>
        <family val="1"/>
      </rPr>
      <t>Птсо</t>
    </r>
  </si>
  <si>
    <r>
      <t xml:space="preserve">Плановое значение показателя, </t>
    </r>
    <r>
      <rPr>
        <b/>
        <sz val="12"/>
        <color indexed="8"/>
        <rFont val="Times New Roman"/>
        <family val="1"/>
      </rPr>
      <t>Пп, Пп/пл</t>
    </r>
  </si>
  <si>
    <r>
      <t xml:space="preserve">Плановое значение показателя, </t>
    </r>
    <r>
      <rPr>
        <b/>
        <sz val="12"/>
        <color indexed="8"/>
        <rFont val="Times New Roman"/>
        <family val="1"/>
      </rPr>
      <t>Птпртпр, Ппл</t>
    </r>
  </si>
  <si>
    <r>
      <t xml:space="preserve">Плановое значение показателя, </t>
    </r>
    <r>
      <rPr>
        <b/>
        <sz val="12"/>
        <color indexed="8"/>
        <rFont val="Times New Roman"/>
        <family val="1"/>
      </rPr>
      <t>Птсотсо, Ппл</t>
    </r>
  </si>
  <si>
    <r>
      <t>Оценка достижения показателя уровня надежности оказываемых услуг, </t>
    </r>
    <r>
      <rPr>
        <b/>
        <sz val="12"/>
        <color indexed="8"/>
        <rFont val="Times New Roman"/>
        <family val="1"/>
      </rPr>
      <t>Кнад</t>
    </r>
  </si>
  <si>
    <r>
      <t xml:space="preserve">Оценка достижения показателя уровня качества оказываемых услуг,  (организации по управлению единой национальной (общероссийской) электрической сетью), </t>
    </r>
    <r>
      <rPr>
        <b/>
        <sz val="12"/>
        <color indexed="8"/>
        <rFont val="Times New Roman"/>
        <family val="1"/>
      </rPr>
      <t>Ккач</t>
    </r>
  </si>
  <si>
    <r>
      <t xml:space="preserve">Оценка достижения показателя уровня качества оказываемых услуг,  (для территориальной сетевой организации), </t>
    </r>
    <r>
      <rPr>
        <b/>
        <sz val="12"/>
        <color indexed="8"/>
        <rFont val="Times New Roman"/>
        <family val="1"/>
      </rPr>
      <t>Ккач</t>
    </r>
  </si>
  <si>
    <r>
      <t xml:space="preserve">2. Коэффициент значимости показателя уровня качества оказываемых услуг, </t>
    </r>
    <r>
      <rPr>
        <b/>
        <sz val="12"/>
        <rFont val="Times New Roman"/>
        <family val="1"/>
      </rPr>
      <t>бета</t>
    </r>
  </si>
  <si>
    <r>
      <t>3. Оценка достижения показателя уровня надежности оказываемых услуг, </t>
    </r>
    <r>
      <rPr>
        <b/>
        <sz val="12"/>
        <rFont val="Times New Roman"/>
        <family val="1"/>
      </rPr>
      <t>Кнад</t>
    </r>
  </si>
  <si>
    <r>
      <t>4. Оценка достижения показателя уровня качества оказываемых услуг, </t>
    </r>
    <r>
      <rPr>
        <b/>
        <sz val="12"/>
        <rFont val="Times New Roman"/>
        <family val="1"/>
      </rPr>
      <t>Ккач</t>
    </r>
  </si>
  <si>
    <r>
      <t>5. Обобщенный показатель уровня надежности и качества оказываемых услуг, </t>
    </r>
    <r>
      <rPr>
        <b/>
        <sz val="12"/>
        <rFont val="Times New Roman"/>
        <family val="1"/>
      </rPr>
      <t>Коб</t>
    </r>
  </si>
  <si>
    <t>Наименование структурной единицы электросетевой сетевой организации</t>
  </si>
  <si>
    <t>Признак АПВ (1/0)</t>
  </si>
  <si>
    <t>Признак АВР (1/0)</t>
  </si>
  <si>
    <t>Форма 8.1 - Журнал учета данных первичной информации по всем прекращениям передачи электрической энергии,  
произошедшим на объектах электросетевых организаций за 2014 год</t>
  </si>
  <si>
    <r>
  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</t>
    </r>
    <r>
      <rPr>
        <sz val="9"/>
        <rFont val="Times New Roman"/>
        <family val="1"/>
      </rPr>
      <t>, МВт</t>
    </r>
  </si>
  <si>
    <t>за 2014 г.</t>
  </si>
  <si>
    <t>*Прекращения подачи электрической энергии транзитным потребителям в 2014 г. не было.</t>
  </si>
  <si>
    <t>1.2</t>
  </si>
  <si>
    <t>1.3</t>
  </si>
  <si>
    <t>1.4</t>
  </si>
  <si>
    <t>2.2</t>
  </si>
  <si>
    <t>2.3</t>
  </si>
  <si>
    <t>2.4</t>
  </si>
  <si>
    <t>3.1</t>
  </si>
  <si>
    <t>3.3</t>
  </si>
  <si>
    <t>4.1</t>
  </si>
  <si>
    <t>4.2</t>
  </si>
  <si>
    <t>5.1</t>
  </si>
  <si>
    <t>6.3</t>
  </si>
  <si>
    <t>6.4</t>
  </si>
  <si>
    <t>7.1</t>
  </si>
  <si>
    <t>7.2</t>
  </si>
  <si>
    <t>8.1</t>
  </si>
  <si>
    <t>8.2</t>
  </si>
  <si>
    <t>8.3</t>
  </si>
  <si>
    <t>для долгосрочных периодов регулирования, начавшихся до 2014 года</t>
  </si>
  <si>
    <t>Заполнено, проверить</t>
  </si>
  <si>
    <t>Ненадо</t>
  </si>
  <si>
    <t>С 2015 года</t>
  </si>
  <si>
    <t>Заполнено</t>
  </si>
  <si>
    <t>Тех.присоединения</t>
  </si>
  <si>
    <t>Небыло</t>
  </si>
  <si>
    <t>Приложение 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</si>
</sst>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"/>
    <numFmt numFmtId="175" formatCode="#,##0.0000"/>
    <numFmt numFmtId="176" formatCode="#,##0.000"/>
    <numFmt numFmtId="177" formatCode="#,##0.0"/>
    <numFmt numFmtId="178" formatCode="0.0000"/>
    <numFmt numFmtId="179" formatCode="#,##0.00000"/>
    <numFmt numFmtId="180" formatCode="#,##0.000000"/>
    <numFmt numFmtId="181" formatCode="0.000"/>
    <numFmt numFmtId="18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Courier New"/>
      <family val="3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Courier New"/>
      <family val="3"/>
    </font>
    <font>
      <b/>
      <i/>
      <sz val="10"/>
      <name val="Courier New"/>
      <family val="3"/>
    </font>
    <font>
      <b/>
      <vertAlign val="subscript"/>
      <sz val="10"/>
      <name val="Courier New"/>
      <family val="3"/>
    </font>
    <font>
      <b/>
      <vertAlign val="superscript"/>
      <sz val="10"/>
      <name val="Courier New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21" fillId="33" borderId="0" xfId="0" applyFont="1" applyFill="1" applyAlignment="1">
      <alignment horizontal="right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center" vertical="center" wrapText="1" shrinkToFit="1"/>
    </xf>
    <xf numFmtId="0" fontId="21" fillId="33" borderId="0" xfId="0" applyFont="1" applyFill="1" applyAlignment="1">
      <alignment horizontal="justify" vertical="center" wrapText="1"/>
    </xf>
    <xf numFmtId="0" fontId="21" fillId="33" borderId="19" xfId="0" applyFont="1" applyFill="1" applyBorder="1" applyAlignment="1">
      <alignment vertical="center" wrapText="1"/>
    </xf>
    <xf numFmtId="0" fontId="61" fillId="33" borderId="19" xfId="0" applyFont="1" applyFill="1" applyBorder="1" applyAlignment="1">
      <alignment vertical="center" wrapText="1"/>
    </xf>
    <xf numFmtId="0" fontId="6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left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 applyProtection="1">
      <alignment vertical="center" wrapText="1"/>
      <protection locked="0"/>
    </xf>
    <xf numFmtId="0" fontId="21" fillId="33" borderId="25" xfId="0" applyFont="1" applyFill="1" applyBorder="1" applyAlignment="1">
      <alignment vertical="center" wrapText="1"/>
    </xf>
    <xf numFmtId="178" fontId="21" fillId="33" borderId="19" xfId="0" applyNumberFormat="1" applyFont="1" applyFill="1" applyBorder="1" applyAlignment="1">
      <alignment vertical="center" wrapText="1"/>
    </xf>
    <xf numFmtId="0" fontId="21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right" vertical="center" wrapText="1"/>
    </xf>
    <xf numFmtId="3" fontId="21" fillId="33" borderId="19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vertical="center" wrapText="1"/>
    </xf>
    <xf numFmtId="4" fontId="21" fillId="33" borderId="26" xfId="0" applyNumberFormat="1" applyFont="1" applyFill="1" applyBorder="1" applyAlignment="1">
      <alignment vertical="center" wrapText="1"/>
    </xf>
    <xf numFmtId="4" fontId="21" fillId="33" borderId="26" xfId="0" applyNumberFormat="1" applyFont="1" applyFill="1" applyBorder="1" applyAlignment="1">
      <alignment horizontal="right" vertical="center" wrapText="1"/>
    </xf>
    <xf numFmtId="1" fontId="21" fillId="33" borderId="26" xfId="0" applyNumberFormat="1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right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vertical="center" wrapText="1"/>
    </xf>
    <xf numFmtId="4" fontId="21" fillId="33" borderId="26" xfId="0" applyNumberFormat="1" applyFont="1" applyFill="1" applyBorder="1" applyAlignment="1">
      <alignment vertical="center" wrapText="1"/>
    </xf>
    <xf numFmtId="0" fontId="21" fillId="33" borderId="26" xfId="0" applyFont="1" applyFill="1" applyBorder="1" applyAlignment="1">
      <alignment horizontal="right" vertical="center" wrapText="1"/>
    </xf>
    <xf numFmtId="4" fontId="21" fillId="33" borderId="26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2" fontId="21" fillId="33" borderId="26" xfId="0" applyNumberFormat="1" applyFont="1" applyFill="1" applyBorder="1" applyAlignment="1">
      <alignment vertical="center" wrapText="1"/>
    </xf>
    <xf numFmtId="178" fontId="21" fillId="33" borderId="26" xfId="0" applyNumberFormat="1" applyFont="1" applyFill="1" applyBorder="1" applyAlignment="1">
      <alignment vertical="center" wrapText="1"/>
    </xf>
    <xf numFmtId="2" fontId="21" fillId="33" borderId="26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right"/>
    </xf>
    <xf numFmtId="0" fontId="61" fillId="33" borderId="19" xfId="0" applyFont="1" applyFill="1" applyBorder="1" applyAlignment="1">
      <alignment horizontal="center" vertical="center" wrapText="1"/>
    </xf>
    <xf numFmtId="49" fontId="61" fillId="33" borderId="19" xfId="0" applyNumberFormat="1" applyFont="1" applyFill="1" applyBorder="1" applyAlignment="1">
      <alignment horizontal="center" vertical="center" wrapText="1"/>
    </xf>
    <xf numFmtId="1" fontId="61" fillId="33" borderId="19" xfId="0" applyNumberFormat="1" applyFont="1" applyFill="1" applyBorder="1" applyAlignment="1">
      <alignment horizontal="center" vertical="center" wrapText="1"/>
    </xf>
    <xf numFmtId="3" fontId="61" fillId="33" borderId="19" xfId="0" applyNumberFormat="1" applyFont="1" applyFill="1" applyBorder="1" applyAlignment="1">
      <alignment horizontal="center" vertical="center" wrapText="1"/>
    </xf>
    <xf numFmtId="178" fontId="61" fillId="33" borderId="19" xfId="0" applyNumberFormat="1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justify" vertical="center" wrapText="1"/>
    </xf>
    <xf numFmtId="0" fontId="9" fillId="33" borderId="19" xfId="0" applyFont="1" applyFill="1" applyBorder="1" applyAlignment="1">
      <alignment vertical="center" wrapText="1"/>
    </xf>
    <xf numFmtId="0" fontId="9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17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 wrapText="1"/>
      <protection/>
    </xf>
    <xf numFmtId="0" fontId="5" fillId="33" borderId="0" xfId="53" applyFont="1" applyFill="1" applyBorder="1" applyAlignment="1">
      <alignment horizontal="left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8" fillId="33" borderId="12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6" fillId="33" borderId="0" xfId="53" applyFont="1" applyFill="1" applyBorder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center" vertical="center"/>
      <protection/>
    </xf>
    <xf numFmtId="49" fontId="8" fillId="33" borderId="0" xfId="53" applyNumberFormat="1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horizontal="left" vertical="center" wrapText="1"/>
      <protection/>
    </xf>
    <xf numFmtId="0" fontId="8" fillId="33" borderId="0" xfId="53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justify"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8" fillId="33" borderId="0" xfId="53" applyFont="1" applyFill="1" applyBorder="1" applyAlignment="1">
      <alignment horizontal="center" vertical="top" wrapText="1"/>
      <protection/>
    </xf>
    <xf numFmtId="49" fontId="8" fillId="33" borderId="0" xfId="53" applyNumberFormat="1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61" fillId="33" borderId="0" xfId="0" applyFont="1" applyFill="1" applyAlignment="1">
      <alignment horizontal="righ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 shrinkToFi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justify" vertical="top" wrapText="1"/>
    </xf>
    <xf numFmtId="1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29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27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/>
    </xf>
    <xf numFmtId="0" fontId="9" fillId="33" borderId="19" xfId="0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0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 textRotation="90" wrapText="1"/>
      <protection/>
    </xf>
    <xf numFmtId="0" fontId="5" fillId="33" borderId="20" xfId="53" applyFont="1" applyFill="1" applyBorder="1" applyAlignment="1">
      <alignment horizontal="center" textRotation="90" wrapText="1"/>
      <protection/>
    </xf>
    <xf numFmtId="0" fontId="5" fillId="33" borderId="14" xfId="53" applyFont="1" applyFill="1" applyBorder="1" applyAlignment="1">
      <alignment horizontal="center" textRotation="90" wrapText="1"/>
      <protection/>
    </xf>
    <xf numFmtId="0" fontId="5" fillId="33" borderId="17" xfId="53" applyFont="1" applyFill="1" applyBorder="1" applyAlignment="1">
      <alignment horizontal="center" textRotation="90" wrapText="1"/>
      <protection/>
    </xf>
    <xf numFmtId="0" fontId="5" fillId="33" borderId="0" xfId="53" applyFont="1" applyFill="1" applyBorder="1" applyAlignment="1">
      <alignment horizontal="center" textRotation="90" wrapText="1"/>
      <protection/>
    </xf>
    <xf numFmtId="0" fontId="5" fillId="33" borderId="18" xfId="53" applyFont="1" applyFill="1" applyBorder="1" applyAlignment="1">
      <alignment horizontal="center" textRotation="90" wrapText="1"/>
      <protection/>
    </xf>
    <xf numFmtId="0" fontId="5" fillId="33" borderId="10" xfId="53" applyFont="1" applyFill="1" applyBorder="1" applyAlignment="1">
      <alignment horizontal="center" vertical="center" textRotation="90"/>
      <protection/>
    </xf>
    <xf numFmtId="0" fontId="5" fillId="33" borderId="27" xfId="53" applyFont="1" applyFill="1" applyBorder="1" applyAlignment="1">
      <alignment horizontal="center" vertical="center" textRotation="90"/>
      <protection/>
    </xf>
    <xf numFmtId="0" fontId="5" fillId="33" borderId="11" xfId="53" applyFont="1" applyFill="1" applyBorder="1" applyAlignment="1">
      <alignment horizontal="center" vertical="center" textRotation="90"/>
      <protection/>
    </xf>
    <xf numFmtId="49" fontId="5" fillId="33" borderId="19" xfId="53" applyNumberFormat="1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27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horizontal="center"/>
      <protection/>
    </xf>
    <xf numFmtId="0" fontId="5" fillId="33" borderId="17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5" fillId="33" borderId="18" xfId="53" applyFont="1" applyFill="1" applyBorder="1" applyAlignment="1">
      <alignment horizontal="center"/>
      <protection/>
    </xf>
    <xf numFmtId="0" fontId="5" fillId="33" borderId="15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center"/>
      <protection/>
    </xf>
    <xf numFmtId="0" fontId="5" fillId="33" borderId="16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 vertical="center" textRotation="90"/>
      <protection/>
    </xf>
    <xf numFmtId="0" fontId="5" fillId="33" borderId="20" xfId="53" applyFont="1" applyFill="1" applyBorder="1" applyAlignment="1">
      <alignment horizontal="center" vertical="center" textRotation="90"/>
      <protection/>
    </xf>
    <xf numFmtId="0" fontId="5" fillId="33" borderId="14" xfId="53" applyFont="1" applyFill="1" applyBorder="1" applyAlignment="1">
      <alignment horizontal="center" vertical="center" textRotation="90"/>
      <protection/>
    </xf>
    <xf numFmtId="0" fontId="5" fillId="33" borderId="15" xfId="53" applyFont="1" applyFill="1" applyBorder="1" applyAlignment="1">
      <alignment horizontal="center" vertical="center" textRotation="90"/>
      <protection/>
    </xf>
    <xf numFmtId="0" fontId="5" fillId="33" borderId="12" xfId="53" applyFont="1" applyFill="1" applyBorder="1" applyAlignment="1">
      <alignment horizontal="center" vertical="center" textRotation="90"/>
      <protection/>
    </xf>
    <xf numFmtId="0" fontId="5" fillId="33" borderId="16" xfId="53" applyFont="1" applyFill="1" applyBorder="1" applyAlignment="1">
      <alignment horizontal="center" vertical="center" textRotation="90"/>
      <protection/>
    </xf>
    <xf numFmtId="0" fontId="9" fillId="33" borderId="12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27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justify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27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 applyAlignment="1">
      <alignment horizontal="center" vertical="center"/>
      <protection/>
    </xf>
    <xf numFmtId="0" fontId="8" fillId="33" borderId="19" xfId="53" applyFont="1" applyFill="1" applyBorder="1" applyAlignment="1">
      <alignment horizontal="center" vertical="center" wrapText="1"/>
      <protection/>
    </xf>
    <xf numFmtId="0" fontId="8" fillId="33" borderId="13" xfId="53" applyFont="1" applyFill="1" applyBorder="1" applyAlignment="1">
      <alignment horizontal="center" vertical="center"/>
      <protection/>
    </xf>
    <xf numFmtId="0" fontId="8" fillId="33" borderId="20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0" fontId="8" fillId="33" borderId="20" xfId="53" applyFont="1" applyFill="1" applyBorder="1" applyAlignment="1">
      <alignment horizontal="center" vertical="top" wrapText="1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0" fontId="8" fillId="33" borderId="15" xfId="53" applyFont="1" applyFill="1" applyBorder="1" applyAlignment="1">
      <alignment horizontal="center" vertical="top" wrapText="1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0" fontId="8" fillId="33" borderId="16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horizontal="center" vertical="center"/>
      <protection/>
    </xf>
    <xf numFmtId="49" fontId="8" fillId="33" borderId="20" xfId="53" applyNumberFormat="1" applyFont="1" applyFill="1" applyBorder="1" applyAlignment="1">
      <alignment horizontal="center" vertical="center"/>
      <protection/>
    </xf>
    <xf numFmtId="49" fontId="8" fillId="33" borderId="14" xfId="53" applyNumberFormat="1" applyFont="1" applyFill="1" applyBorder="1" applyAlignment="1">
      <alignment horizontal="center" vertical="center"/>
      <protection/>
    </xf>
    <xf numFmtId="49" fontId="8" fillId="33" borderId="15" xfId="53" applyNumberFormat="1" applyFont="1" applyFill="1" applyBorder="1" applyAlignment="1">
      <alignment horizontal="center" vertical="center"/>
      <protection/>
    </xf>
    <xf numFmtId="49" fontId="8" fillId="33" borderId="12" xfId="53" applyNumberFormat="1" applyFont="1" applyFill="1" applyBorder="1" applyAlignment="1">
      <alignment horizontal="center" vertical="center"/>
      <protection/>
    </xf>
    <xf numFmtId="49" fontId="8" fillId="33" borderId="16" xfId="53" applyNumberFormat="1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left" vertical="top" wrapText="1"/>
      <protection/>
    </xf>
    <xf numFmtId="0" fontId="8" fillId="33" borderId="20" xfId="53" applyFont="1" applyFill="1" applyBorder="1" applyAlignment="1">
      <alignment horizontal="left" vertical="top" wrapText="1"/>
      <protection/>
    </xf>
    <xf numFmtId="0" fontId="8" fillId="33" borderId="14" xfId="53" applyFont="1" applyFill="1" applyBorder="1" applyAlignment="1">
      <alignment horizontal="left" vertical="top" wrapText="1"/>
      <protection/>
    </xf>
    <xf numFmtId="0" fontId="8" fillId="33" borderId="15" xfId="53" applyFont="1" applyFill="1" applyBorder="1" applyAlignment="1">
      <alignment horizontal="left" vertical="top" wrapText="1"/>
      <protection/>
    </xf>
    <xf numFmtId="0" fontId="8" fillId="33" borderId="12" xfId="53" applyFont="1" applyFill="1" applyBorder="1" applyAlignment="1">
      <alignment horizontal="left" vertical="top" wrapText="1"/>
      <protection/>
    </xf>
    <xf numFmtId="0" fontId="8" fillId="33" borderId="16" xfId="53" applyFont="1" applyFill="1" applyBorder="1" applyAlignment="1">
      <alignment horizontal="left" vertical="top" wrapText="1"/>
      <protection/>
    </xf>
    <xf numFmtId="0" fontId="8" fillId="33" borderId="15" xfId="53" applyFont="1" applyFill="1" applyBorder="1" applyAlignment="1">
      <alignment horizontal="center" vertical="top"/>
      <protection/>
    </xf>
    <xf numFmtId="0" fontId="8" fillId="33" borderId="12" xfId="53" applyFont="1" applyFill="1" applyBorder="1" applyAlignment="1">
      <alignment horizontal="center" vertical="top"/>
      <protection/>
    </xf>
    <xf numFmtId="0" fontId="8" fillId="33" borderId="16" xfId="53" applyFont="1" applyFill="1" applyBorder="1" applyAlignment="1">
      <alignment horizontal="center" vertical="top"/>
      <protection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285750</xdr:colOff>
      <xdr:row>12</xdr:row>
      <xdr:rowOff>9525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9\P&amp;C%20Maintenance$\&#1044;&#1086;&#1082;&#1091;&#1084;&#1077;&#1085;&#1090;&#1099;\&#1056;&#1069;&#1050;\&#1086;&#1090;&#1095;&#1077;&#1090;&#1099;%20&#1087;&#1086;%20&#1087;&#1088;&#1086;&#1075;&#1088;&#1072;&#1084;&#1084;&#1072;&#1084;\2012\PROG.ESB.P2012.4.78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Целевые показатели"/>
      <sheetName val="Обязательные мероприятия"/>
      <sheetName val="ТЭП"/>
      <sheetName val="Источники финансирования"/>
      <sheetName val="Комментарии"/>
      <sheetName val="Проверка"/>
      <sheetName val="et_union"/>
      <sheetName val="TEHSHEET"/>
      <sheetName val="modUpdTemplMain"/>
      <sheetName val="modHyp"/>
      <sheetName val="modPROV"/>
      <sheetName val="modTitleSheetHeaders"/>
      <sheetName val="REESTR_ORG"/>
      <sheetName val="REESTR_FILTERED"/>
      <sheetName val="AllSheetsInThisWorkbook"/>
      <sheetName val="modfrmReestr"/>
      <sheetName val="modList00"/>
      <sheetName val="modList01"/>
      <sheetName val="modList02"/>
      <sheetName val="modList03"/>
      <sheetName val="modList04"/>
      <sheetName val="modCommandButton"/>
    </sheetNames>
    <sheetDataSet>
      <sheetData sheetId="11">
        <row r="3">
          <cell r="T3" t="str">
            <v>Снижение потерь электрической энергии в сетях</v>
          </cell>
        </row>
        <row r="4">
          <cell r="T4" t="str">
            <v>Снижение расхода электрической энергии на собственные нужды</v>
          </cell>
        </row>
        <row r="5">
          <cell r="T5" t="str">
            <v>Увеличение доли услуг по передаче электрической энергии (мощности) по приборам учета</v>
          </cell>
        </row>
        <row r="6">
          <cell r="T6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">
          <cell r="T7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8">
          <cell r="T8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9">
          <cell r="T9" t="str">
            <v>Сокращение удельного расхода горюче-смазочных материалов, используемых организацией при оказании услуг по передаче электрической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155" customWidth="1"/>
    <col min="2" max="2" width="16.00390625" style="156" customWidth="1"/>
    <col min="3" max="3" width="66.57421875" style="0" customWidth="1"/>
  </cols>
  <sheetData>
    <row r="1" spans="1:2" ht="15">
      <c r="A1" s="155" t="s">
        <v>132</v>
      </c>
      <c r="B1" s="156" t="s">
        <v>392</v>
      </c>
    </row>
    <row r="2" spans="1:2" ht="15">
      <c r="A2" s="155" t="s">
        <v>373</v>
      </c>
      <c r="B2" s="156" t="s">
        <v>392</v>
      </c>
    </row>
    <row r="3" spans="1:3" ht="15">
      <c r="A3" s="155" t="s">
        <v>374</v>
      </c>
      <c r="B3" s="156" t="s">
        <v>393</v>
      </c>
      <c r="C3" t="s">
        <v>394</v>
      </c>
    </row>
    <row r="4" spans="1:2" ht="15">
      <c r="A4" s="155" t="s">
        <v>375</v>
      </c>
      <c r="B4" s="156" t="s">
        <v>395</v>
      </c>
    </row>
    <row r="5" spans="1:2" ht="15">
      <c r="A5" s="155" t="s">
        <v>199</v>
      </c>
      <c r="B5" s="156" t="s">
        <v>392</v>
      </c>
    </row>
    <row r="6" spans="1:2" ht="15">
      <c r="A6" s="155" t="s">
        <v>376</v>
      </c>
      <c r="B6" s="156" t="s">
        <v>392</v>
      </c>
    </row>
    <row r="7" spans="1:2" ht="15">
      <c r="A7" s="155" t="s">
        <v>377</v>
      </c>
      <c r="B7" s="156" t="s">
        <v>392</v>
      </c>
    </row>
    <row r="8" spans="1:3" ht="15">
      <c r="A8" s="155" t="s">
        <v>378</v>
      </c>
      <c r="B8" s="156" t="s">
        <v>393</v>
      </c>
      <c r="C8" t="s">
        <v>394</v>
      </c>
    </row>
    <row r="9" spans="1:3" ht="15">
      <c r="A9" s="155" t="s">
        <v>379</v>
      </c>
      <c r="B9" s="156" t="s">
        <v>397</v>
      </c>
      <c r="C9" t="s">
        <v>396</v>
      </c>
    </row>
    <row r="10" spans="1:3" ht="15">
      <c r="A10" s="155" t="s">
        <v>201</v>
      </c>
      <c r="B10" s="156" t="s">
        <v>397</v>
      </c>
      <c r="C10" t="s">
        <v>396</v>
      </c>
    </row>
    <row r="11" spans="1:3" ht="15">
      <c r="A11" s="155" t="s">
        <v>380</v>
      </c>
      <c r="B11" s="156" t="s">
        <v>397</v>
      </c>
      <c r="C11" t="s">
        <v>396</v>
      </c>
    </row>
    <row r="12" ht="15">
      <c r="A12" s="155" t="s">
        <v>381</v>
      </c>
    </row>
    <row r="13" ht="15">
      <c r="A13" s="155" t="s">
        <v>382</v>
      </c>
    </row>
    <row r="14" ht="15">
      <c r="A14" s="155" t="s">
        <v>383</v>
      </c>
    </row>
    <row r="15" ht="15">
      <c r="A15" s="155" t="s">
        <v>72</v>
      </c>
    </row>
    <row r="16" spans="1:3" ht="15">
      <c r="A16" s="155" t="s">
        <v>73</v>
      </c>
      <c r="B16" s="156" t="s">
        <v>393</v>
      </c>
      <c r="C16" t="s">
        <v>391</v>
      </c>
    </row>
    <row r="17" spans="1:3" ht="15">
      <c r="A17" s="155" t="s">
        <v>384</v>
      </c>
      <c r="B17" s="156" t="s">
        <v>393</v>
      </c>
      <c r="C17" t="s">
        <v>391</v>
      </c>
    </row>
    <row r="18" spans="1:3" ht="15">
      <c r="A18" s="155" t="s">
        <v>385</v>
      </c>
      <c r="B18" s="156" t="s">
        <v>393</v>
      </c>
      <c r="C18" t="s">
        <v>391</v>
      </c>
    </row>
    <row r="19" spans="1:2" ht="15">
      <c r="A19" s="155" t="s">
        <v>386</v>
      </c>
      <c r="B19" s="156" t="s">
        <v>392</v>
      </c>
    </row>
    <row r="20" spans="1:2" ht="15">
      <c r="A20" s="155" t="s">
        <v>387</v>
      </c>
      <c r="B20" s="156" t="s">
        <v>392</v>
      </c>
    </row>
    <row r="21" spans="1:2" ht="15">
      <c r="A21" s="155" t="s">
        <v>388</v>
      </c>
      <c r="B21" s="156" t="s">
        <v>392</v>
      </c>
    </row>
    <row r="22" spans="1:2" ht="15">
      <c r="A22" s="155" t="s">
        <v>389</v>
      </c>
      <c r="B22" s="156" t="s">
        <v>392</v>
      </c>
    </row>
    <row r="23" spans="1:2" ht="15">
      <c r="A23" s="155" t="s">
        <v>390</v>
      </c>
      <c r="B23" s="156" t="s">
        <v>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T9"/>
  <sheetViews>
    <sheetView zoomScalePageLayoutView="0" workbookViewId="0" topLeftCell="A1">
      <selection activeCell="BU9" sqref="BU9:CT9"/>
    </sheetView>
  </sheetViews>
  <sheetFormatPr defaultColWidth="0.85546875" defaultRowHeight="15"/>
  <cols>
    <col min="1" max="16384" width="0.85546875" style="46" customWidth="1"/>
  </cols>
  <sheetData>
    <row r="1" spans="1:98" ht="32.25" customHeight="1">
      <c r="A1" s="206" t="s">
        <v>329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</row>
    <row r="2" spans="1:98" s="47" customFormat="1" ht="15" customHeight="1">
      <c r="A2" s="207" t="str">
        <f>'1.1'!A5:D5</f>
        <v>ООО "Воздушные Ворота Северной Столицы" 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</row>
    <row r="3" spans="43:58" ht="13.5"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ht="13.5">
      <c r="CT4" s="51" t="str">
        <f>'1.1'!D7</f>
        <v>за 2014 г.</v>
      </c>
    </row>
    <row r="5" spans="1:98" ht="13.5">
      <c r="A5" s="205" t="s">
        <v>69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 t="s">
        <v>183</v>
      </c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</row>
    <row r="6" spans="1:98" ht="13.5">
      <c r="A6" s="205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>
        <v>2</v>
      </c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</row>
    <row r="7" spans="1:98" ht="97.5" customHeight="1">
      <c r="A7" s="49"/>
      <c r="B7" s="204" t="s">
        <v>330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50"/>
      <c r="BU7" s="205">
        <v>0</v>
      </c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</row>
    <row r="8" spans="1:98" ht="111.75" customHeight="1">
      <c r="A8" s="49"/>
      <c r="B8" s="204" t="s">
        <v>331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50"/>
      <c r="BU8" s="205">
        <v>0</v>
      </c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</row>
    <row r="9" spans="1:98" ht="33" customHeight="1">
      <c r="A9" s="49"/>
      <c r="B9" s="204" t="s">
        <v>332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50"/>
      <c r="BU9" s="205">
        <v>0</v>
      </c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</row>
  </sheetData>
  <sheetProtection/>
  <mergeCells count="12">
    <mergeCell ref="A1:CT1"/>
    <mergeCell ref="A5:BT5"/>
    <mergeCell ref="BU5:CT5"/>
    <mergeCell ref="A2:CT2"/>
    <mergeCell ref="B9:BS9"/>
    <mergeCell ref="BU9:CT9"/>
    <mergeCell ref="A6:BT6"/>
    <mergeCell ref="BU6:CT6"/>
    <mergeCell ref="B7:BS7"/>
    <mergeCell ref="BU7:CT7"/>
    <mergeCell ref="B8:BS8"/>
    <mergeCell ref="BU8:CT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14"/>
  <sheetViews>
    <sheetView zoomScalePageLayoutView="0" workbookViewId="0" topLeftCell="A3">
      <selection activeCell="B14" sqref="B14:BP14"/>
    </sheetView>
  </sheetViews>
  <sheetFormatPr defaultColWidth="0.85546875" defaultRowHeight="15"/>
  <cols>
    <col min="1" max="16384" width="0.85546875" style="2" customWidth="1"/>
  </cols>
  <sheetData>
    <row r="1" s="1" customFormat="1" ht="15.75">
      <c r="CT1" s="11" t="s">
        <v>146</v>
      </c>
    </row>
    <row r="2" s="1" customFormat="1" ht="15.75"/>
    <row r="3" spans="1:98" s="1" customFormat="1" ht="32.25" customHeight="1">
      <c r="A3" s="196" t="s">
        <v>184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</row>
    <row r="4" spans="55:75" s="20" customFormat="1" ht="15.75">
      <c r="BC4" s="22" t="s">
        <v>185</v>
      </c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</row>
    <row r="5" s="1" customFormat="1" ht="15.75"/>
    <row r="6" spans="1:98" s="1" customFormat="1" ht="15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</row>
    <row r="7" spans="1:98" s="1" customFormat="1" ht="15.75">
      <c r="A7" s="183" t="s">
        <v>182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</row>
    <row r="10" spans="1:98" s="3" customFormat="1" ht="15">
      <c r="A10" s="210" t="s">
        <v>69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 t="s">
        <v>183</v>
      </c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</row>
    <row r="11" spans="1:98" s="3" customFormat="1" ht="15">
      <c r="A11" s="210">
        <v>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>
        <v>2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</row>
    <row r="12" spans="1:98" ht="75.75" customHeight="1">
      <c r="A12" s="15"/>
      <c r="B12" s="208" t="s">
        <v>186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3"/>
      <c r="BR12" s="209">
        <v>0</v>
      </c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</row>
    <row r="13" spans="1:98" ht="91.5" customHeight="1">
      <c r="A13" s="15"/>
      <c r="B13" s="208" t="s">
        <v>187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3"/>
      <c r="BR13" s="209">
        <v>0</v>
      </c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</row>
    <row r="14" spans="1:98" ht="33" customHeight="1">
      <c r="A14" s="15"/>
      <c r="B14" s="208" t="s">
        <v>188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3"/>
      <c r="BR14" s="209">
        <v>0</v>
      </c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</row>
  </sheetData>
  <sheetProtection/>
  <mergeCells count="14">
    <mergeCell ref="A3:CT3"/>
    <mergeCell ref="BD4:BW4"/>
    <mergeCell ref="A6:CT6"/>
    <mergeCell ref="A7:CT7"/>
    <mergeCell ref="A10:BQ10"/>
    <mergeCell ref="BR10:CT10"/>
    <mergeCell ref="B14:BP14"/>
    <mergeCell ref="BR14:CT14"/>
    <mergeCell ref="A11:BQ11"/>
    <mergeCell ref="BR11:CT11"/>
    <mergeCell ref="B12:BP12"/>
    <mergeCell ref="BR12:CT12"/>
    <mergeCell ref="B13:BP13"/>
    <mergeCell ref="BR13:CT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T17"/>
  <sheetViews>
    <sheetView zoomScalePageLayoutView="0" workbookViewId="0" topLeftCell="A1">
      <selection activeCell="CY14" sqref="CY14"/>
    </sheetView>
  </sheetViews>
  <sheetFormatPr defaultColWidth="0.85546875" defaultRowHeight="15"/>
  <cols>
    <col min="1" max="16384" width="0.85546875" style="2" customWidth="1"/>
  </cols>
  <sheetData>
    <row r="1" s="1" customFormat="1" ht="15.75">
      <c r="CT1" s="11" t="s">
        <v>146</v>
      </c>
    </row>
    <row r="2" s="1" customFormat="1" ht="15.75"/>
    <row r="3" spans="1:98" s="1" customFormat="1" ht="32.25" customHeight="1">
      <c r="A3" s="196" t="s">
        <v>189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</row>
    <row r="4" spans="77:95" s="20" customFormat="1" ht="15.75">
      <c r="BY4" s="22" t="s">
        <v>190</v>
      </c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</row>
    <row r="5" spans="79:98" s="1" customFormat="1" ht="15.75"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</row>
    <row r="6" spans="79:98" s="1" customFormat="1" ht="15.75"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8" s="1" customFormat="1" ht="15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</row>
    <row r="8" spans="1:98" s="1" customFormat="1" ht="15.75">
      <c r="A8" s="183" t="s">
        <v>182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</row>
    <row r="11" spans="1:98" s="3" customFormat="1" ht="15">
      <c r="A11" s="210" t="s">
        <v>69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 t="s">
        <v>8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</row>
    <row r="12" spans="1:98" s="3" customFormat="1" ht="15">
      <c r="A12" s="210">
        <v>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>
        <v>2</v>
      </c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</row>
    <row r="13" spans="1:98" ht="15" customHeight="1">
      <c r="A13" s="25"/>
      <c r="B13" s="215" t="s">
        <v>191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6"/>
      <c r="BR13" s="217" t="s">
        <v>183</v>
      </c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</row>
    <row r="14" spans="1:98" ht="75.75" customHeight="1">
      <c r="A14" s="27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8"/>
      <c r="BR14" s="218">
        <v>0</v>
      </c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20"/>
    </row>
    <row r="15" spans="1:98" ht="30.75" customHeight="1">
      <c r="A15" s="25"/>
      <c r="B15" s="215" t="s">
        <v>192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6"/>
      <c r="BR15" s="221" t="s">
        <v>193</v>
      </c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</row>
    <row r="16" spans="1:98" ht="16.5" customHeight="1">
      <c r="A16" s="27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8"/>
      <c r="BR16" s="222">
        <v>0</v>
      </c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4"/>
    </row>
    <row r="17" spans="1:98" ht="48" customHeight="1">
      <c r="A17" s="4"/>
      <c r="B17" s="208" t="s">
        <v>194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1"/>
      <c r="BR17" s="212">
        <v>0</v>
      </c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4"/>
    </row>
  </sheetData>
  <sheetProtection/>
  <mergeCells count="16">
    <mergeCell ref="A3:CT3"/>
    <mergeCell ref="BZ4:CQ4"/>
    <mergeCell ref="A7:CT7"/>
    <mergeCell ref="A8:CT8"/>
    <mergeCell ref="A11:BQ11"/>
    <mergeCell ref="BR11:CT11"/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V15"/>
  <sheetViews>
    <sheetView zoomScalePageLayoutView="0" workbookViewId="0" topLeftCell="A4">
      <selection activeCell="FP7" sqref="FP7"/>
    </sheetView>
  </sheetViews>
  <sheetFormatPr defaultColWidth="0.85546875" defaultRowHeight="15"/>
  <cols>
    <col min="1" max="16384" width="0.85546875" style="2" customWidth="1"/>
  </cols>
  <sheetData>
    <row r="1" s="1" customFormat="1" ht="15.75">
      <c r="CV1" s="11" t="s">
        <v>146</v>
      </c>
    </row>
    <row r="2" s="1" customFormat="1" ht="15.75"/>
    <row r="3" spans="1:100" s="1" customFormat="1" ht="30" customHeight="1">
      <c r="A3" s="196" t="s">
        <v>195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</row>
    <row r="4" s="1" customFormat="1" ht="15.75"/>
    <row r="5" spans="1:100" s="3" customFormat="1" ht="30.75" customHeight="1">
      <c r="A5" s="238" t="s">
        <v>69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40"/>
      <c r="AO5" s="238" t="s">
        <v>196</v>
      </c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40"/>
      <c r="BS5" s="238" t="s">
        <v>8</v>
      </c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40"/>
    </row>
    <row r="6" spans="1:100" s="31" customFormat="1" ht="61.5" customHeight="1">
      <c r="A6" s="29"/>
      <c r="B6" s="229" t="s">
        <v>197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30"/>
      <c r="AO6" s="231" t="s">
        <v>77</v>
      </c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8"/>
      <c r="BS6" s="212">
        <f>'1.2'!D7</f>
        <v>0</v>
      </c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4"/>
    </row>
    <row r="7" spans="1:100" s="31" customFormat="1" ht="48" customHeight="1">
      <c r="A7" s="32"/>
      <c r="B7" s="229" t="s">
        <v>198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0"/>
      <c r="AO7" s="231" t="s">
        <v>199</v>
      </c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8"/>
      <c r="BS7" s="212">
        <v>0</v>
      </c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4"/>
    </row>
    <row r="8" spans="1:100" s="31" customFormat="1" ht="61.5" customHeight="1">
      <c r="A8" s="32"/>
      <c r="B8" s="229" t="s">
        <v>200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31" t="s">
        <v>201</v>
      </c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8"/>
      <c r="BS8" s="212">
        <f>'7.1'!C9</f>
        <v>1.2125</v>
      </c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4"/>
    </row>
    <row r="9" spans="1:100" s="31" customFormat="1" ht="34.5" customHeight="1">
      <c r="A9" s="32"/>
      <c r="B9" s="229" t="s">
        <v>202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31" t="s">
        <v>124</v>
      </c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8"/>
      <c r="BS9" s="235">
        <f>'1.4'!F6*(1-0.015)</f>
        <v>0</v>
      </c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7"/>
    </row>
    <row r="10" spans="1:100" s="31" customFormat="1" ht="34.5" customHeight="1">
      <c r="A10" s="32"/>
      <c r="B10" s="229" t="s">
        <v>203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1" t="s">
        <v>124</v>
      </c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8"/>
      <c r="BS10" s="235">
        <f>'1.4'!F7*(1-0.015)</f>
        <v>0</v>
      </c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7"/>
    </row>
    <row r="11" spans="1:100" s="31" customFormat="1" ht="34.5" customHeight="1">
      <c r="A11" s="32"/>
      <c r="B11" s="229" t="s">
        <v>204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30"/>
      <c r="AO11" s="231" t="s">
        <v>124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8"/>
      <c r="BS11" s="232">
        <f>'1.4'!F8*(1-0.015)</f>
        <v>0.995047</v>
      </c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4"/>
    </row>
    <row r="12" spans="1:100" s="31" customFormat="1" ht="48.75" customHeight="1">
      <c r="A12" s="32"/>
      <c r="B12" s="225" t="s">
        <v>205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30"/>
      <c r="AO12" s="226" t="s">
        <v>206</v>
      </c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8"/>
      <c r="BS12" s="212">
        <f>'7.1'!C13</f>
        <v>0</v>
      </c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4"/>
    </row>
    <row r="13" spans="1:100" s="31" customFormat="1" ht="91.5" customHeight="1">
      <c r="A13" s="32"/>
      <c r="B13" s="225" t="s">
        <v>207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30"/>
      <c r="AO13" s="226" t="s">
        <v>206</v>
      </c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8"/>
      <c r="BS13" s="212" t="s">
        <v>15</v>
      </c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4"/>
    </row>
    <row r="14" spans="1:100" s="31" customFormat="1" ht="63" customHeight="1">
      <c r="A14" s="32"/>
      <c r="B14" s="225" t="s">
        <v>208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30"/>
      <c r="AO14" s="226" t="s">
        <v>206</v>
      </c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8"/>
      <c r="BS14" s="212" t="s">
        <v>15</v>
      </c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4"/>
    </row>
    <row r="15" spans="1:100" s="31" customFormat="1" ht="63" customHeight="1">
      <c r="A15" s="32"/>
      <c r="B15" s="225" t="s">
        <v>209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30"/>
      <c r="AO15" s="226" t="s">
        <v>206</v>
      </c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8"/>
      <c r="BS15" s="212">
        <f>IF(BS8&gt;BS11,0,-1)</f>
        <v>0</v>
      </c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4"/>
    </row>
  </sheetData>
  <sheetProtection/>
  <mergeCells count="34">
    <mergeCell ref="A3:CV3"/>
    <mergeCell ref="A5:AN5"/>
    <mergeCell ref="AO5:BR5"/>
    <mergeCell ref="BS5:CV5"/>
    <mergeCell ref="B6:AN6"/>
    <mergeCell ref="AO6:BR6"/>
    <mergeCell ref="BS6:CV6"/>
    <mergeCell ref="B7:AN7"/>
    <mergeCell ref="AO7:BR7"/>
    <mergeCell ref="BS7:CV7"/>
    <mergeCell ref="B8:AN8"/>
    <mergeCell ref="AO8:BR8"/>
    <mergeCell ref="BS8:CV8"/>
    <mergeCell ref="B9:AN9"/>
    <mergeCell ref="AO9:BR9"/>
    <mergeCell ref="BS9:CV9"/>
    <mergeCell ref="B10:AN10"/>
    <mergeCell ref="AO10:BR10"/>
    <mergeCell ref="BS10:CV10"/>
    <mergeCell ref="B11:AN11"/>
    <mergeCell ref="AO11:BR11"/>
    <mergeCell ref="BS11:CV11"/>
    <mergeCell ref="B12:AM12"/>
    <mergeCell ref="AO12:BR12"/>
    <mergeCell ref="BS12:CV12"/>
    <mergeCell ref="B15:AM15"/>
    <mergeCell ref="AO15:BR15"/>
    <mergeCell ref="BS15:CV15"/>
    <mergeCell ref="B13:AM13"/>
    <mergeCell ref="AO13:BR13"/>
    <mergeCell ref="BS13:CV13"/>
    <mergeCell ref="B14:AM14"/>
    <mergeCell ref="AO14:BR14"/>
    <mergeCell ref="BS14:CV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V22"/>
  <sheetViews>
    <sheetView zoomScalePageLayoutView="0" workbookViewId="0" topLeftCell="A1">
      <selection activeCell="BL7" sqref="BL7:CU7"/>
    </sheetView>
  </sheetViews>
  <sheetFormatPr defaultColWidth="0.85546875" defaultRowHeight="15"/>
  <cols>
    <col min="1" max="16384" width="0.85546875" style="2" customWidth="1"/>
  </cols>
  <sheetData>
    <row r="1" s="1" customFormat="1" ht="15.75">
      <c r="CV1" s="11" t="s">
        <v>146</v>
      </c>
    </row>
    <row r="2" s="1" customFormat="1" ht="15.75"/>
    <row r="3" spans="1:100" s="1" customFormat="1" ht="30" customHeight="1">
      <c r="A3" s="196" t="s">
        <v>210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</row>
    <row r="4" s="1" customFormat="1" ht="15.75"/>
    <row r="5" s="1" customFormat="1" ht="15.75"/>
    <row r="6" spans="1:100" s="31" customFormat="1" ht="45.75" customHeight="1">
      <c r="A6" s="250" t="s">
        <v>69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2"/>
      <c r="AO6" s="250" t="s">
        <v>196</v>
      </c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2"/>
      <c r="BK6" s="250" t="s">
        <v>8</v>
      </c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2"/>
    </row>
    <row r="7" spans="1:100" s="3" customFormat="1" ht="120.75" customHeight="1">
      <c r="A7" s="15"/>
      <c r="B7" s="246" t="s">
        <v>211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5"/>
      <c r="AO7" s="247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9"/>
      <c r="BK7" s="15"/>
      <c r="BL7" s="208" t="s">
        <v>212</v>
      </c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3"/>
    </row>
    <row r="8" spans="1:100" s="3" customFormat="1" ht="75" customHeight="1">
      <c r="A8" s="13"/>
      <c r="B8" s="246" t="s">
        <v>213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5"/>
      <c r="AO8" s="247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9"/>
      <c r="BK8" s="15"/>
      <c r="BL8" s="208" t="s">
        <v>214</v>
      </c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3"/>
    </row>
    <row r="9" spans="1:100" s="3" customFormat="1" ht="45" customHeight="1">
      <c r="A9" s="13"/>
      <c r="B9" s="246" t="s">
        <v>215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5"/>
      <c r="AO9" s="247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9"/>
      <c r="BK9" s="15"/>
      <c r="BL9" s="208" t="s">
        <v>216</v>
      </c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3"/>
    </row>
    <row r="10" spans="1:100" s="3" customFormat="1" ht="45" customHeight="1">
      <c r="A10" s="13"/>
      <c r="B10" s="246" t="s">
        <v>217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5"/>
      <c r="AO10" s="247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9"/>
      <c r="BK10" s="15"/>
      <c r="BL10" s="208" t="s">
        <v>218</v>
      </c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3"/>
    </row>
    <row r="11" spans="1:100" s="3" customFormat="1" ht="48.75" customHeight="1">
      <c r="A11" s="13"/>
      <c r="B11" s="246" t="s">
        <v>219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5"/>
      <c r="AO11" s="247" t="s">
        <v>220</v>
      </c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9"/>
      <c r="BK11" s="15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23"/>
    </row>
    <row r="12" spans="1:100" s="3" customFormat="1" ht="58.5" customHeight="1">
      <c r="A12" s="33"/>
      <c r="B12" s="241" t="s">
        <v>221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34"/>
      <c r="AO12" s="243" t="s">
        <v>220</v>
      </c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5"/>
      <c r="BK12" s="35"/>
      <c r="BL12" s="215" t="s">
        <v>222</v>
      </c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36"/>
    </row>
    <row r="13" spans="1:100" s="3" customFormat="1" ht="15.75" customHeight="1">
      <c r="A13" s="37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38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5"/>
      <c r="BK13" s="39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40"/>
    </row>
    <row r="14" spans="1:100" s="3" customFormat="1" ht="30" customHeight="1">
      <c r="A14" s="33"/>
      <c r="B14" s="241" t="s">
        <v>223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34"/>
      <c r="AO14" s="243" t="s">
        <v>220</v>
      </c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5"/>
      <c r="BK14" s="35"/>
      <c r="BL14" s="215" t="s">
        <v>224</v>
      </c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36"/>
    </row>
    <row r="15" spans="1:100" s="3" customFormat="1" ht="17.25" customHeight="1">
      <c r="A15" s="37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38"/>
      <c r="AO15" s="193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5"/>
      <c r="BK15" s="39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40"/>
    </row>
    <row r="16" spans="1:100" s="3" customFormat="1" ht="30" customHeight="1">
      <c r="A16" s="33"/>
      <c r="B16" s="241" t="s">
        <v>225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34"/>
      <c r="AO16" s="243" t="s">
        <v>220</v>
      </c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5"/>
      <c r="BK16" s="35"/>
      <c r="BL16" s="215" t="s">
        <v>224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36"/>
    </row>
    <row r="17" spans="1:100" s="3" customFormat="1" ht="17.25" customHeight="1">
      <c r="A17" s="41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42"/>
      <c r="AO17" s="193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5"/>
      <c r="BK17" s="43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44"/>
    </row>
    <row r="18" spans="1:100" s="3" customFormat="1" ht="48" customHeight="1">
      <c r="A18" s="13"/>
      <c r="B18" s="246" t="s">
        <v>226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5"/>
      <c r="AO18" s="247" t="s">
        <v>220</v>
      </c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9"/>
      <c r="BK18" s="15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23"/>
    </row>
    <row r="20" spans="1:100" s="1" customFormat="1" ht="15.75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8" customFormat="1" ht="13.5" customHeight="1">
      <c r="A21" s="183" t="s">
        <v>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 t="s">
        <v>3</v>
      </c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 t="s">
        <v>4</v>
      </c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</row>
    <row r="22" spans="1:27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</sheetData>
  <sheetProtection/>
  <mergeCells count="40">
    <mergeCell ref="A3:CV3"/>
    <mergeCell ref="A6:AN6"/>
    <mergeCell ref="AO6:BJ6"/>
    <mergeCell ref="BK6:CV6"/>
    <mergeCell ref="B7:AM7"/>
    <mergeCell ref="AO7:BJ7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B11:AM11"/>
    <mergeCell ref="AO11:BJ11"/>
    <mergeCell ref="BL11:CU11"/>
    <mergeCell ref="B12:AM13"/>
    <mergeCell ref="AO12:BJ13"/>
    <mergeCell ref="BL12:CU12"/>
    <mergeCell ref="BL13:CU13"/>
    <mergeCell ref="B14:AM15"/>
    <mergeCell ref="AO14:BJ15"/>
    <mergeCell ref="BL14:CU14"/>
    <mergeCell ref="BL15:CU15"/>
    <mergeCell ref="B16:AM17"/>
    <mergeCell ref="AO16:BJ17"/>
    <mergeCell ref="BL16:CU16"/>
    <mergeCell ref="BL17:CU17"/>
    <mergeCell ref="B18:AM18"/>
    <mergeCell ref="AO18:BJ18"/>
    <mergeCell ref="BL18:CU18"/>
    <mergeCell ref="A20:AJ20"/>
    <mergeCell ref="AK20:BT20"/>
    <mergeCell ref="BU20:CV20"/>
    <mergeCell ref="A21:AJ21"/>
    <mergeCell ref="AK21:BT21"/>
    <mergeCell ref="BU21:CV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T13"/>
  <sheetViews>
    <sheetView zoomScalePageLayoutView="0" workbookViewId="0" topLeftCell="A1">
      <selection activeCell="EO11" sqref="EO11"/>
    </sheetView>
  </sheetViews>
  <sheetFormatPr defaultColWidth="0.85546875" defaultRowHeight="15"/>
  <cols>
    <col min="1" max="16384" width="0.85546875" style="31" customWidth="1"/>
  </cols>
  <sheetData>
    <row r="1" s="52" customFormat="1" ht="15.75">
      <c r="CT1" s="53" t="s">
        <v>146</v>
      </c>
    </row>
    <row r="2" s="52" customFormat="1" ht="15.75"/>
    <row r="3" spans="1:98" s="52" customFormat="1" ht="15.75">
      <c r="A3" s="255" t="s">
        <v>227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</row>
    <row r="4" spans="60:76" s="54" customFormat="1" ht="15.75">
      <c r="BH4" s="55" t="s">
        <v>228</v>
      </c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</row>
    <row r="5" s="52" customFormat="1" ht="15.75"/>
    <row r="6" spans="1:98" s="52" customFormat="1" ht="15.75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</row>
    <row r="7" spans="1:98" s="52" customFormat="1" ht="15.75">
      <c r="A7" s="258" t="s">
        <v>182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</row>
    <row r="9" spans="1:98" ht="15">
      <c r="A9" s="254" t="s">
        <v>69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 t="s">
        <v>183</v>
      </c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</row>
    <row r="10" spans="1:98" ht="15">
      <c r="A10" s="254">
        <v>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>
        <v>2</v>
      </c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</row>
    <row r="11" spans="1:98" ht="60.75" customHeight="1">
      <c r="A11" s="29"/>
      <c r="B11" s="253" t="s">
        <v>229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56"/>
      <c r="BN11" s="254">
        <v>0</v>
      </c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</row>
    <row r="12" spans="1:98" ht="75.75" customHeight="1">
      <c r="A12" s="29"/>
      <c r="B12" s="253" t="s">
        <v>230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56"/>
      <c r="BN12" s="254">
        <v>0</v>
      </c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</row>
    <row r="13" spans="1:98" ht="61.5" customHeight="1">
      <c r="A13" s="29"/>
      <c r="B13" s="253" t="s">
        <v>231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56"/>
      <c r="BN13" s="254">
        <v>0</v>
      </c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</row>
  </sheetData>
  <sheetProtection/>
  <mergeCells count="14">
    <mergeCell ref="A3:CT3"/>
    <mergeCell ref="BI4:BX4"/>
    <mergeCell ref="A6:CT6"/>
    <mergeCell ref="A7:CT7"/>
    <mergeCell ref="A9:BM9"/>
    <mergeCell ref="BN9:CT9"/>
    <mergeCell ref="B13:BL13"/>
    <mergeCell ref="BN13:CT13"/>
    <mergeCell ref="A10:BM10"/>
    <mergeCell ref="BN10:CT10"/>
    <mergeCell ref="B11:BL11"/>
    <mergeCell ref="BN11:CT11"/>
    <mergeCell ref="B12:BL12"/>
    <mergeCell ref="BN12:CT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CX37"/>
  <sheetViews>
    <sheetView zoomScalePageLayoutView="0" workbookViewId="0" topLeftCell="A1">
      <selection activeCell="DO60" sqref="DO60"/>
    </sheetView>
  </sheetViews>
  <sheetFormatPr defaultColWidth="0.85546875" defaultRowHeight="15"/>
  <cols>
    <col min="1" max="16384" width="0.85546875" style="2" customWidth="1"/>
  </cols>
  <sheetData>
    <row r="1" s="1" customFormat="1" ht="15.75">
      <c r="CX1" s="11" t="s">
        <v>146</v>
      </c>
    </row>
    <row r="2" s="1" customFormat="1" ht="15.75"/>
    <row r="3" spans="81:99" s="20" customFormat="1" ht="15.75">
      <c r="CC3" s="22" t="s">
        <v>232</v>
      </c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</row>
    <row r="4" s="1" customFormat="1" ht="15.75"/>
    <row r="5" spans="9:94" s="1" customFormat="1" ht="15.75"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</row>
    <row r="6" spans="9:102" s="1" customFormat="1" ht="15.75">
      <c r="I6" s="197" t="s">
        <v>148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8"/>
      <c r="CR6" s="8"/>
      <c r="CS6" s="8"/>
      <c r="CT6" s="8"/>
      <c r="CU6" s="8"/>
      <c r="CV6" s="8"/>
      <c r="CW6" s="8"/>
      <c r="CX6" s="8"/>
    </row>
    <row r="8" spans="1:102" s="3" customFormat="1" ht="15.75" customHeight="1">
      <c r="A8" s="238" t="s">
        <v>233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  <c r="AG8" s="198" t="s">
        <v>8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/>
      <c r="BC8" s="250" t="s">
        <v>234</v>
      </c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0" t="s">
        <v>10</v>
      </c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2"/>
      <c r="CH8" s="250" t="s">
        <v>235</v>
      </c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2"/>
    </row>
    <row r="9" spans="1:102" s="3" customFormat="1" ht="4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3"/>
      <c r="AG9" s="201" t="s">
        <v>236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3"/>
      <c r="AR9" s="201" t="s">
        <v>237</v>
      </c>
      <c r="AS9" s="202"/>
      <c r="AT9" s="202"/>
      <c r="AU9" s="202"/>
      <c r="AV9" s="202"/>
      <c r="AW9" s="202"/>
      <c r="AX9" s="202"/>
      <c r="AY9" s="202"/>
      <c r="AZ9" s="202"/>
      <c r="BA9" s="202"/>
      <c r="BB9" s="203"/>
      <c r="BC9" s="262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4"/>
      <c r="BQ9" s="262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4"/>
      <c r="CH9" s="262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4"/>
    </row>
    <row r="10" spans="1:102" s="19" customFormat="1" ht="15">
      <c r="A10" s="188">
        <v>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90"/>
      <c r="AG10" s="188">
        <v>2</v>
      </c>
      <c r="AH10" s="189"/>
      <c r="AI10" s="189"/>
      <c r="AJ10" s="189"/>
      <c r="AK10" s="189"/>
      <c r="AL10" s="189"/>
      <c r="AM10" s="189"/>
      <c r="AN10" s="189"/>
      <c r="AO10" s="189"/>
      <c r="AP10" s="189"/>
      <c r="AQ10" s="190"/>
      <c r="AR10" s="188">
        <v>3</v>
      </c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C10" s="188">
        <v>4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90"/>
      <c r="BQ10" s="188">
        <v>5</v>
      </c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90"/>
      <c r="CH10" s="188">
        <v>6</v>
      </c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90"/>
    </row>
    <row r="11" spans="1:102" s="31" customFormat="1" ht="103.5" customHeight="1">
      <c r="A11" s="29"/>
      <c r="B11" s="229" t="s">
        <v>14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30"/>
      <c r="AG11" s="259" t="s">
        <v>15</v>
      </c>
      <c r="AH11" s="260"/>
      <c r="AI11" s="260"/>
      <c r="AJ11" s="260"/>
      <c r="AK11" s="260"/>
      <c r="AL11" s="260"/>
      <c r="AM11" s="260"/>
      <c r="AN11" s="260"/>
      <c r="AO11" s="260"/>
      <c r="AP11" s="260"/>
      <c r="AQ11" s="261"/>
      <c r="AR11" s="259" t="s">
        <v>15</v>
      </c>
      <c r="AS11" s="260"/>
      <c r="AT11" s="260"/>
      <c r="AU11" s="260"/>
      <c r="AV11" s="260"/>
      <c r="AW11" s="260"/>
      <c r="AX11" s="260"/>
      <c r="AY11" s="260"/>
      <c r="AZ11" s="260"/>
      <c r="BA11" s="260"/>
      <c r="BB11" s="261"/>
      <c r="BC11" s="212" t="s">
        <v>15</v>
      </c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4"/>
      <c r="BQ11" s="212" t="s">
        <v>15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4"/>
      <c r="CH11" s="212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4"/>
    </row>
    <row r="12" spans="1:102" s="31" customFormat="1" ht="15">
      <c r="A12" s="32"/>
      <c r="B12" s="229" t="s">
        <v>26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30"/>
      <c r="AG12" s="259"/>
      <c r="AH12" s="260"/>
      <c r="AI12" s="260"/>
      <c r="AJ12" s="260"/>
      <c r="AK12" s="260"/>
      <c r="AL12" s="260"/>
      <c r="AM12" s="260"/>
      <c r="AN12" s="260"/>
      <c r="AO12" s="260"/>
      <c r="AP12" s="260"/>
      <c r="AQ12" s="261"/>
      <c r="AR12" s="259"/>
      <c r="AS12" s="260"/>
      <c r="AT12" s="260"/>
      <c r="AU12" s="260"/>
      <c r="AV12" s="260"/>
      <c r="AW12" s="260"/>
      <c r="AX12" s="260"/>
      <c r="AY12" s="260"/>
      <c r="AZ12" s="260"/>
      <c r="BA12" s="260"/>
      <c r="BB12" s="261"/>
      <c r="BC12" s="212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4"/>
      <c r="BQ12" s="212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4"/>
      <c r="CH12" s="212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4"/>
    </row>
    <row r="13" spans="1:102" s="31" customFormat="1" ht="103.5" customHeight="1">
      <c r="A13" s="32"/>
      <c r="B13" s="229" t="s">
        <v>238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30"/>
      <c r="AG13" s="259"/>
      <c r="AH13" s="260"/>
      <c r="AI13" s="260"/>
      <c r="AJ13" s="260"/>
      <c r="AK13" s="260"/>
      <c r="AL13" s="260"/>
      <c r="AM13" s="260"/>
      <c r="AN13" s="260"/>
      <c r="AO13" s="260"/>
      <c r="AP13" s="260"/>
      <c r="AQ13" s="261"/>
      <c r="AR13" s="259"/>
      <c r="AS13" s="260"/>
      <c r="AT13" s="260"/>
      <c r="AU13" s="260"/>
      <c r="AV13" s="260"/>
      <c r="AW13" s="260"/>
      <c r="AX13" s="260"/>
      <c r="AY13" s="260"/>
      <c r="AZ13" s="260"/>
      <c r="BA13" s="260"/>
      <c r="BB13" s="261"/>
      <c r="BC13" s="212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4"/>
      <c r="BQ13" s="212" t="s">
        <v>18</v>
      </c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4"/>
      <c r="CH13" s="212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4"/>
    </row>
    <row r="14" spans="1:102" s="31" customFormat="1" ht="161.25" customHeight="1">
      <c r="A14" s="32"/>
      <c r="B14" s="229" t="s">
        <v>239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30"/>
      <c r="AG14" s="259"/>
      <c r="AH14" s="260"/>
      <c r="AI14" s="260"/>
      <c r="AJ14" s="260"/>
      <c r="AK14" s="260"/>
      <c r="AL14" s="260"/>
      <c r="AM14" s="260"/>
      <c r="AN14" s="260"/>
      <c r="AO14" s="260"/>
      <c r="AP14" s="260"/>
      <c r="AQ14" s="261"/>
      <c r="AR14" s="259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212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4"/>
      <c r="BQ14" s="212" t="s">
        <v>18</v>
      </c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4"/>
      <c r="CH14" s="212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4"/>
    </row>
    <row r="15" spans="1:102" s="31" customFormat="1" ht="15">
      <c r="A15" s="32"/>
      <c r="B15" s="229" t="s">
        <v>20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30"/>
      <c r="AG15" s="259"/>
      <c r="AH15" s="260"/>
      <c r="AI15" s="260"/>
      <c r="AJ15" s="260"/>
      <c r="AK15" s="260"/>
      <c r="AL15" s="260"/>
      <c r="AM15" s="260"/>
      <c r="AN15" s="260"/>
      <c r="AO15" s="260"/>
      <c r="AP15" s="260"/>
      <c r="AQ15" s="261"/>
      <c r="AR15" s="259"/>
      <c r="AS15" s="260"/>
      <c r="AT15" s="260"/>
      <c r="AU15" s="260"/>
      <c r="AV15" s="260"/>
      <c r="AW15" s="260"/>
      <c r="AX15" s="260"/>
      <c r="AY15" s="260"/>
      <c r="AZ15" s="260"/>
      <c r="BA15" s="260"/>
      <c r="BB15" s="261"/>
      <c r="BC15" s="212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4"/>
      <c r="BQ15" s="212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4"/>
      <c r="CH15" s="212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4"/>
    </row>
    <row r="16" spans="1:102" s="31" customFormat="1" ht="59.25" customHeight="1">
      <c r="A16" s="32"/>
      <c r="B16" s="229" t="s">
        <v>21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30"/>
      <c r="AG16" s="259"/>
      <c r="AH16" s="260"/>
      <c r="AI16" s="260"/>
      <c r="AJ16" s="260"/>
      <c r="AK16" s="260"/>
      <c r="AL16" s="260"/>
      <c r="AM16" s="260"/>
      <c r="AN16" s="260"/>
      <c r="AO16" s="260"/>
      <c r="AP16" s="260"/>
      <c r="AQ16" s="261"/>
      <c r="AR16" s="259"/>
      <c r="AS16" s="260"/>
      <c r="AT16" s="260"/>
      <c r="AU16" s="260"/>
      <c r="AV16" s="260"/>
      <c r="AW16" s="260"/>
      <c r="AX16" s="260"/>
      <c r="AY16" s="260"/>
      <c r="AZ16" s="260"/>
      <c r="BA16" s="260"/>
      <c r="BB16" s="261"/>
      <c r="BC16" s="212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4"/>
      <c r="BQ16" s="212" t="s">
        <v>15</v>
      </c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4"/>
      <c r="CH16" s="212" t="s">
        <v>15</v>
      </c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4"/>
    </row>
    <row r="17" spans="1:102" s="31" customFormat="1" ht="102" customHeight="1">
      <c r="A17" s="32"/>
      <c r="B17" s="229" t="s">
        <v>240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30"/>
      <c r="AG17" s="259"/>
      <c r="AH17" s="260"/>
      <c r="AI17" s="260"/>
      <c r="AJ17" s="260"/>
      <c r="AK17" s="260"/>
      <c r="AL17" s="260"/>
      <c r="AM17" s="260"/>
      <c r="AN17" s="260"/>
      <c r="AO17" s="260"/>
      <c r="AP17" s="260"/>
      <c r="AQ17" s="261"/>
      <c r="AR17" s="259"/>
      <c r="AS17" s="260"/>
      <c r="AT17" s="260"/>
      <c r="AU17" s="260"/>
      <c r="AV17" s="260"/>
      <c r="AW17" s="260"/>
      <c r="AX17" s="260"/>
      <c r="AY17" s="260"/>
      <c r="AZ17" s="260"/>
      <c r="BA17" s="260"/>
      <c r="BB17" s="261"/>
      <c r="BC17" s="212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4"/>
      <c r="BQ17" s="212" t="s">
        <v>15</v>
      </c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4"/>
      <c r="CH17" s="212" t="s">
        <v>15</v>
      </c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4"/>
    </row>
    <row r="18" spans="1:102" s="31" customFormat="1" ht="59.25" customHeight="1">
      <c r="A18" s="32"/>
      <c r="B18" s="229" t="s">
        <v>241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30"/>
      <c r="AG18" s="259"/>
      <c r="AH18" s="260"/>
      <c r="AI18" s="260"/>
      <c r="AJ18" s="260"/>
      <c r="AK18" s="260"/>
      <c r="AL18" s="260"/>
      <c r="AM18" s="260"/>
      <c r="AN18" s="260"/>
      <c r="AO18" s="260"/>
      <c r="AP18" s="260"/>
      <c r="AQ18" s="261"/>
      <c r="AR18" s="259"/>
      <c r="AS18" s="260"/>
      <c r="AT18" s="260"/>
      <c r="AU18" s="260"/>
      <c r="AV18" s="260"/>
      <c r="AW18" s="260"/>
      <c r="AX18" s="260"/>
      <c r="AY18" s="260"/>
      <c r="AZ18" s="260"/>
      <c r="BA18" s="260"/>
      <c r="BB18" s="261"/>
      <c r="BC18" s="212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4"/>
      <c r="BQ18" s="212" t="s">
        <v>15</v>
      </c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4"/>
      <c r="CH18" s="212" t="s">
        <v>15</v>
      </c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4"/>
    </row>
    <row r="19" spans="1:102" s="31" customFormat="1" ht="103.5" customHeight="1">
      <c r="A19" s="32"/>
      <c r="B19" s="229" t="s">
        <v>242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30"/>
      <c r="AG19" s="259"/>
      <c r="AH19" s="260"/>
      <c r="AI19" s="260"/>
      <c r="AJ19" s="260"/>
      <c r="AK19" s="260"/>
      <c r="AL19" s="260"/>
      <c r="AM19" s="260"/>
      <c r="AN19" s="260"/>
      <c r="AO19" s="260"/>
      <c r="AP19" s="260"/>
      <c r="AQ19" s="261"/>
      <c r="AR19" s="259"/>
      <c r="AS19" s="260"/>
      <c r="AT19" s="260"/>
      <c r="AU19" s="260"/>
      <c r="AV19" s="260"/>
      <c r="AW19" s="260"/>
      <c r="AX19" s="260"/>
      <c r="AY19" s="260"/>
      <c r="AZ19" s="260"/>
      <c r="BA19" s="260"/>
      <c r="BB19" s="261"/>
      <c r="BC19" s="212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4"/>
      <c r="BQ19" s="212" t="s">
        <v>15</v>
      </c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4"/>
      <c r="CH19" s="212" t="s">
        <v>15</v>
      </c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4"/>
    </row>
    <row r="20" spans="1:102" s="31" customFormat="1" ht="87.75" customHeight="1">
      <c r="A20" s="32"/>
      <c r="B20" s="229" t="s">
        <v>25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30"/>
      <c r="AG20" s="259" t="s">
        <v>15</v>
      </c>
      <c r="AH20" s="260"/>
      <c r="AI20" s="260"/>
      <c r="AJ20" s="260"/>
      <c r="AK20" s="260"/>
      <c r="AL20" s="260"/>
      <c r="AM20" s="260"/>
      <c r="AN20" s="260"/>
      <c r="AO20" s="260"/>
      <c r="AP20" s="260"/>
      <c r="AQ20" s="261"/>
      <c r="AR20" s="259" t="s">
        <v>15</v>
      </c>
      <c r="AS20" s="260"/>
      <c r="AT20" s="260"/>
      <c r="AU20" s="260"/>
      <c r="AV20" s="260"/>
      <c r="AW20" s="260"/>
      <c r="AX20" s="260"/>
      <c r="AY20" s="260"/>
      <c r="AZ20" s="260"/>
      <c r="BA20" s="260"/>
      <c r="BB20" s="261"/>
      <c r="BC20" s="212" t="s">
        <v>15</v>
      </c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4"/>
      <c r="BQ20" s="212" t="s">
        <v>15</v>
      </c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4"/>
      <c r="CH20" s="212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4"/>
    </row>
    <row r="21" spans="1:102" s="31" customFormat="1" ht="15">
      <c r="A21" s="32"/>
      <c r="B21" s="229" t="s">
        <v>26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30"/>
      <c r="AG21" s="259"/>
      <c r="AH21" s="260"/>
      <c r="AI21" s="260"/>
      <c r="AJ21" s="260"/>
      <c r="AK21" s="260"/>
      <c r="AL21" s="260"/>
      <c r="AM21" s="260"/>
      <c r="AN21" s="260"/>
      <c r="AO21" s="260"/>
      <c r="AP21" s="260"/>
      <c r="AQ21" s="261"/>
      <c r="AR21" s="259"/>
      <c r="AS21" s="260"/>
      <c r="AT21" s="260"/>
      <c r="AU21" s="260"/>
      <c r="AV21" s="260"/>
      <c r="AW21" s="260"/>
      <c r="AX21" s="260"/>
      <c r="AY21" s="260"/>
      <c r="AZ21" s="260"/>
      <c r="BA21" s="260"/>
      <c r="BB21" s="261"/>
      <c r="BC21" s="212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4"/>
      <c r="BQ21" s="212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4"/>
      <c r="CH21" s="212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4"/>
    </row>
    <row r="22" spans="1:102" s="31" customFormat="1" ht="74.25" customHeight="1">
      <c r="A22" s="32"/>
      <c r="B22" s="229" t="s">
        <v>243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30"/>
      <c r="AG22" s="259"/>
      <c r="AH22" s="260"/>
      <c r="AI22" s="260"/>
      <c r="AJ22" s="260"/>
      <c r="AK22" s="260"/>
      <c r="AL22" s="260"/>
      <c r="AM22" s="260"/>
      <c r="AN22" s="260"/>
      <c r="AO22" s="260"/>
      <c r="AP22" s="260"/>
      <c r="AQ22" s="261"/>
      <c r="AR22" s="259"/>
      <c r="AS22" s="260"/>
      <c r="AT22" s="260"/>
      <c r="AU22" s="260"/>
      <c r="AV22" s="260"/>
      <c r="AW22" s="260"/>
      <c r="AX22" s="260"/>
      <c r="AY22" s="260"/>
      <c r="AZ22" s="260"/>
      <c r="BA22" s="260"/>
      <c r="BB22" s="261"/>
      <c r="BC22" s="212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4"/>
      <c r="BQ22" s="212" t="s">
        <v>18</v>
      </c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4"/>
      <c r="CH22" s="212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4"/>
    </row>
    <row r="23" spans="1:102" s="31" customFormat="1" ht="103.5" customHeight="1">
      <c r="A23" s="32"/>
      <c r="B23" s="229" t="s">
        <v>244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30"/>
      <c r="AG23" s="259"/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  <c r="AR23" s="259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12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4"/>
      <c r="BQ23" s="212" t="s">
        <v>18</v>
      </c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4"/>
      <c r="CH23" s="212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4"/>
    </row>
    <row r="24" spans="1:102" s="31" customFormat="1" ht="103.5" customHeight="1">
      <c r="A24" s="32"/>
      <c r="B24" s="229" t="s">
        <v>245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30"/>
      <c r="AG24" s="259"/>
      <c r="AH24" s="260"/>
      <c r="AI24" s="260"/>
      <c r="AJ24" s="260"/>
      <c r="AK24" s="260"/>
      <c r="AL24" s="260"/>
      <c r="AM24" s="260"/>
      <c r="AN24" s="260"/>
      <c r="AO24" s="260"/>
      <c r="AP24" s="260"/>
      <c r="AQ24" s="261"/>
      <c r="AR24" s="259"/>
      <c r="AS24" s="260"/>
      <c r="AT24" s="260"/>
      <c r="AU24" s="260"/>
      <c r="AV24" s="260"/>
      <c r="AW24" s="260"/>
      <c r="AX24" s="260"/>
      <c r="AY24" s="260"/>
      <c r="AZ24" s="260"/>
      <c r="BA24" s="260"/>
      <c r="BB24" s="261"/>
      <c r="BC24" s="212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4"/>
      <c r="BQ24" s="212" t="s">
        <v>18</v>
      </c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4"/>
      <c r="CH24" s="212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4"/>
    </row>
    <row r="25" spans="1:102" s="31" customFormat="1" ht="132.75" customHeight="1">
      <c r="A25" s="32"/>
      <c r="B25" s="229" t="s">
        <v>246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30"/>
      <c r="AG25" s="259"/>
      <c r="AH25" s="260"/>
      <c r="AI25" s="260"/>
      <c r="AJ25" s="260"/>
      <c r="AK25" s="260"/>
      <c r="AL25" s="260"/>
      <c r="AM25" s="260"/>
      <c r="AN25" s="260"/>
      <c r="AO25" s="260"/>
      <c r="AP25" s="260"/>
      <c r="AQ25" s="261"/>
      <c r="AR25" s="259"/>
      <c r="AS25" s="260"/>
      <c r="AT25" s="260"/>
      <c r="AU25" s="260"/>
      <c r="AV25" s="260"/>
      <c r="AW25" s="260"/>
      <c r="AX25" s="260"/>
      <c r="AY25" s="260"/>
      <c r="AZ25" s="260"/>
      <c r="BA25" s="260"/>
      <c r="BB25" s="261"/>
      <c r="BC25" s="212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4"/>
      <c r="BQ25" s="212" t="s">
        <v>18</v>
      </c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4"/>
      <c r="CH25" s="212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4"/>
    </row>
    <row r="26" spans="1:102" s="31" customFormat="1" ht="162" customHeight="1">
      <c r="A26" s="32"/>
      <c r="B26" s="229" t="s">
        <v>247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30"/>
      <c r="AG26" s="259"/>
      <c r="AH26" s="260"/>
      <c r="AI26" s="260"/>
      <c r="AJ26" s="260"/>
      <c r="AK26" s="260"/>
      <c r="AL26" s="260"/>
      <c r="AM26" s="260"/>
      <c r="AN26" s="260"/>
      <c r="AO26" s="260"/>
      <c r="AP26" s="260"/>
      <c r="AQ26" s="261"/>
      <c r="AR26" s="259"/>
      <c r="AS26" s="260"/>
      <c r="AT26" s="260"/>
      <c r="AU26" s="260"/>
      <c r="AV26" s="260"/>
      <c r="AW26" s="260"/>
      <c r="AX26" s="260"/>
      <c r="AY26" s="260"/>
      <c r="AZ26" s="260"/>
      <c r="BA26" s="260"/>
      <c r="BB26" s="261"/>
      <c r="BC26" s="212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4"/>
      <c r="BQ26" s="212" t="s">
        <v>18</v>
      </c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4"/>
      <c r="CH26" s="212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4"/>
    </row>
    <row r="27" spans="1:102" s="31" customFormat="1" ht="89.25" customHeight="1">
      <c r="A27" s="32"/>
      <c r="B27" s="229" t="s">
        <v>32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0"/>
      <c r="AG27" s="259"/>
      <c r="AH27" s="260"/>
      <c r="AI27" s="260"/>
      <c r="AJ27" s="260"/>
      <c r="AK27" s="260"/>
      <c r="AL27" s="260"/>
      <c r="AM27" s="260"/>
      <c r="AN27" s="260"/>
      <c r="AO27" s="260"/>
      <c r="AP27" s="260"/>
      <c r="AQ27" s="261"/>
      <c r="AR27" s="259"/>
      <c r="AS27" s="260"/>
      <c r="AT27" s="260"/>
      <c r="AU27" s="260"/>
      <c r="AV27" s="260"/>
      <c r="AW27" s="260"/>
      <c r="AX27" s="260"/>
      <c r="AY27" s="260"/>
      <c r="AZ27" s="260"/>
      <c r="BA27" s="260"/>
      <c r="BB27" s="261"/>
      <c r="BC27" s="212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4"/>
      <c r="BQ27" s="212" t="s">
        <v>33</v>
      </c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4"/>
      <c r="CH27" s="212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4"/>
    </row>
    <row r="28" spans="1:102" ht="177.75" customHeight="1">
      <c r="A28" s="6"/>
      <c r="B28" s="229" t="s">
        <v>248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30"/>
      <c r="AG28" s="259"/>
      <c r="AH28" s="260"/>
      <c r="AI28" s="260"/>
      <c r="AJ28" s="260"/>
      <c r="AK28" s="260"/>
      <c r="AL28" s="260"/>
      <c r="AM28" s="260"/>
      <c r="AN28" s="260"/>
      <c r="AO28" s="260"/>
      <c r="AP28" s="260"/>
      <c r="AQ28" s="261"/>
      <c r="AR28" s="259"/>
      <c r="AS28" s="260"/>
      <c r="AT28" s="260"/>
      <c r="AU28" s="260"/>
      <c r="AV28" s="260"/>
      <c r="AW28" s="260"/>
      <c r="AX28" s="260"/>
      <c r="AY28" s="260"/>
      <c r="AZ28" s="260"/>
      <c r="BA28" s="260"/>
      <c r="BB28" s="261"/>
      <c r="BC28" s="212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4"/>
      <c r="BQ28" s="212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4"/>
      <c r="CH28" s="212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4"/>
    </row>
    <row r="29" spans="1:102" ht="117.75" customHeight="1">
      <c r="A29" s="6"/>
      <c r="B29" s="229" t="s">
        <v>35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30"/>
      <c r="AG29" s="259" t="s">
        <v>15</v>
      </c>
      <c r="AH29" s="260"/>
      <c r="AI29" s="260"/>
      <c r="AJ29" s="260"/>
      <c r="AK29" s="260"/>
      <c r="AL29" s="260"/>
      <c r="AM29" s="260"/>
      <c r="AN29" s="260"/>
      <c r="AO29" s="260"/>
      <c r="AP29" s="260"/>
      <c r="AQ29" s="261"/>
      <c r="AR29" s="259" t="s">
        <v>15</v>
      </c>
      <c r="AS29" s="260"/>
      <c r="AT29" s="260"/>
      <c r="AU29" s="260"/>
      <c r="AV29" s="260"/>
      <c r="AW29" s="260"/>
      <c r="AX29" s="260"/>
      <c r="AY29" s="260"/>
      <c r="AZ29" s="260"/>
      <c r="BA29" s="260"/>
      <c r="BB29" s="261"/>
      <c r="BC29" s="212" t="s">
        <v>15</v>
      </c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4"/>
      <c r="BQ29" s="212" t="s">
        <v>15</v>
      </c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4"/>
      <c r="CH29" s="212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4"/>
    </row>
    <row r="30" spans="1:102" s="31" customFormat="1" ht="15">
      <c r="A30" s="32"/>
      <c r="B30" s="229" t="s">
        <v>26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30"/>
      <c r="AG30" s="259"/>
      <c r="AH30" s="260"/>
      <c r="AI30" s="260"/>
      <c r="AJ30" s="260"/>
      <c r="AK30" s="260"/>
      <c r="AL30" s="260"/>
      <c r="AM30" s="260"/>
      <c r="AN30" s="260"/>
      <c r="AO30" s="260"/>
      <c r="AP30" s="260"/>
      <c r="AQ30" s="261"/>
      <c r="AR30" s="259"/>
      <c r="AS30" s="260"/>
      <c r="AT30" s="260"/>
      <c r="AU30" s="260"/>
      <c r="AV30" s="260"/>
      <c r="AW30" s="260"/>
      <c r="AX30" s="260"/>
      <c r="AY30" s="260"/>
      <c r="AZ30" s="260"/>
      <c r="BA30" s="260"/>
      <c r="BB30" s="261"/>
      <c r="BC30" s="212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4"/>
      <c r="BQ30" s="212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4"/>
      <c r="CH30" s="212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4"/>
    </row>
    <row r="31" spans="1:102" ht="132.75" customHeight="1">
      <c r="A31" s="6"/>
      <c r="B31" s="229" t="s">
        <v>249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30"/>
      <c r="AG31" s="259"/>
      <c r="AH31" s="260"/>
      <c r="AI31" s="260"/>
      <c r="AJ31" s="260"/>
      <c r="AK31" s="260"/>
      <c r="AL31" s="260"/>
      <c r="AM31" s="260"/>
      <c r="AN31" s="260"/>
      <c r="AO31" s="260"/>
      <c r="AP31" s="260"/>
      <c r="AQ31" s="261"/>
      <c r="AR31" s="259"/>
      <c r="AS31" s="260"/>
      <c r="AT31" s="260"/>
      <c r="AU31" s="260"/>
      <c r="AV31" s="260"/>
      <c r="AW31" s="260"/>
      <c r="AX31" s="260"/>
      <c r="AY31" s="260"/>
      <c r="AZ31" s="260"/>
      <c r="BA31" s="260"/>
      <c r="BB31" s="261"/>
      <c r="BC31" s="212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4"/>
      <c r="BQ31" s="212" t="s">
        <v>33</v>
      </c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4"/>
      <c r="CH31" s="212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4"/>
    </row>
    <row r="32" spans="1:102" ht="177" customHeight="1">
      <c r="A32" s="6"/>
      <c r="B32" s="229" t="s">
        <v>250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30"/>
      <c r="AG32" s="259"/>
      <c r="AH32" s="260"/>
      <c r="AI32" s="260"/>
      <c r="AJ32" s="260"/>
      <c r="AK32" s="260"/>
      <c r="AL32" s="260"/>
      <c r="AM32" s="260"/>
      <c r="AN32" s="260"/>
      <c r="AO32" s="260"/>
      <c r="AP32" s="260"/>
      <c r="AQ32" s="261"/>
      <c r="AR32" s="259"/>
      <c r="AS32" s="260"/>
      <c r="AT32" s="260"/>
      <c r="AU32" s="260"/>
      <c r="AV32" s="260"/>
      <c r="AW32" s="260"/>
      <c r="AX32" s="260"/>
      <c r="AY32" s="260"/>
      <c r="AZ32" s="260"/>
      <c r="BA32" s="260"/>
      <c r="BB32" s="261"/>
      <c r="BC32" s="212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4"/>
      <c r="BQ32" s="212" t="s">
        <v>33</v>
      </c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4"/>
      <c r="CH32" s="212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4"/>
    </row>
    <row r="33" spans="1:102" ht="31.5" customHeight="1">
      <c r="A33" s="6"/>
      <c r="B33" s="229" t="s">
        <v>38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30"/>
      <c r="AG33" s="259" t="s">
        <v>15</v>
      </c>
      <c r="AH33" s="260"/>
      <c r="AI33" s="260"/>
      <c r="AJ33" s="260"/>
      <c r="AK33" s="260"/>
      <c r="AL33" s="260"/>
      <c r="AM33" s="260"/>
      <c r="AN33" s="260"/>
      <c r="AO33" s="260"/>
      <c r="AP33" s="260"/>
      <c r="AQ33" s="261"/>
      <c r="AR33" s="259" t="s">
        <v>15</v>
      </c>
      <c r="AS33" s="260"/>
      <c r="AT33" s="260"/>
      <c r="AU33" s="260"/>
      <c r="AV33" s="260"/>
      <c r="AW33" s="260"/>
      <c r="AX33" s="260"/>
      <c r="AY33" s="260"/>
      <c r="AZ33" s="260"/>
      <c r="BA33" s="260"/>
      <c r="BB33" s="261"/>
      <c r="BC33" s="212" t="s">
        <v>15</v>
      </c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4"/>
      <c r="BQ33" s="212" t="s">
        <v>15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4"/>
      <c r="CH33" s="212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4"/>
    </row>
    <row r="34" s="45" customFormat="1" ht="15"/>
    <row r="35" spans="1:102" s="1" customFormat="1" ht="15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</row>
    <row r="36" spans="1:102" s="8" customFormat="1" ht="13.5" customHeight="1">
      <c r="A36" s="183" t="s">
        <v>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 t="s">
        <v>3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 t="s">
        <v>4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</row>
    <row r="37" spans="1:27" ht="3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</sheetData>
  <sheetProtection/>
  <mergeCells count="160">
    <mergeCell ref="CD3:CU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5:AK35"/>
    <mergeCell ref="AL35:BV35"/>
    <mergeCell ref="BW35:CX35"/>
    <mergeCell ref="A36:AK36"/>
    <mergeCell ref="AL36:BV36"/>
    <mergeCell ref="BW36:CX3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38"/>
  <sheetViews>
    <sheetView zoomScalePageLayoutView="0" workbookViewId="0" topLeftCell="A1">
      <selection activeCell="FP11" sqref="FP11:FQ11"/>
    </sheetView>
  </sheetViews>
  <sheetFormatPr defaultColWidth="0.85546875" defaultRowHeight="15"/>
  <cols>
    <col min="1" max="16384" width="0.85546875" style="2" customWidth="1"/>
  </cols>
  <sheetData>
    <row r="1" s="1" customFormat="1" ht="15.75">
      <c r="DA1" s="11" t="s">
        <v>146</v>
      </c>
    </row>
    <row r="2" s="1" customFormat="1" ht="15.75"/>
    <row r="3" spans="1:105" s="1" customFormat="1" ht="32.25" customHeight="1">
      <c r="A3" s="196" t="s">
        <v>251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</row>
    <row r="4" s="1" customFormat="1" ht="15.75"/>
    <row r="5" spans="9:97" s="1" customFormat="1" ht="15.75"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</row>
    <row r="6" spans="9:105" s="1" customFormat="1" ht="15.75">
      <c r="I6" s="197" t="s">
        <v>148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8"/>
      <c r="CU6" s="8"/>
      <c r="CV6" s="8"/>
      <c r="CW6" s="8"/>
      <c r="CX6" s="8"/>
      <c r="CY6" s="8"/>
      <c r="CZ6" s="8"/>
      <c r="DA6" s="8"/>
    </row>
    <row r="8" spans="1:105" s="3" customFormat="1" ht="15.75" customHeight="1">
      <c r="A8" s="238" t="s">
        <v>252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40"/>
      <c r="AJ8" s="198" t="s">
        <v>8</v>
      </c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200"/>
      <c r="BF8" s="250" t="s">
        <v>234</v>
      </c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2"/>
      <c r="BT8" s="250" t="s">
        <v>10</v>
      </c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2"/>
      <c r="CK8" s="250" t="s">
        <v>235</v>
      </c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2"/>
    </row>
    <row r="9" spans="1:105" s="3" customFormat="1" ht="4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3"/>
      <c r="AJ9" s="201" t="s">
        <v>236</v>
      </c>
      <c r="AK9" s="202"/>
      <c r="AL9" s="202"/>
      <c r="AM9" s="202"/>
      <c r="AN9" s="202"/>
      <c r="AO9" s="202"/>
      <c r="AP9" s="202"/>
      <c r="AQ9" s="202"/>
      <c r="AR9" s="202"/>
      <c r="AS9" s="202"/>
      <c r="AT9" s="203"/>
      <c r="AU9" s="201" t="s">
        <v>237</v>
      </c>
      <c r="AV9" s="202"/>
      <c r="AW9" s="202"/>
      <c r="AX9" s="202"/>
      <c r="AY9" s="202"/>
      <c r="AZ9" s="202"/>
      <c r="BA9" s="202"/>
      <c r="BB9" s="202"/>
      <c r="BC9" s="202"/>
      <c r="BD9" s="202"/>
      <c r="BE9" s="203"/>
      <c r="BF9" s="262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4"/>
      <c r="BT9" s="262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4"/>
      <c r="CK9" s="262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4"/>
    </row>
    <row r="10" spans="1:105" s="19" customFormat="1" ht="15">
      <c r="A10" s="188">
        <v>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J10" s="188">
        <v>2</v>
      </c>
      <c r="AK10" s="189"/>
      <c r="AL10" s="189"/>
      <c r="AM10" s="189"/>
      <c r="AN10" s="189"/>
      <c r="AO10" s="189"/>
      <c r="AP10" s="189"/>
      <c r="AQ10" s="189"/>
      <c r="AR10" s="189"/>
      <c r="AS10" s="189"/>
      <c r="AT10" s="190"/>
      <c r="AU10" s="188">
        <v>3</v>
      </c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F10" s="188">
        <v>4</v>
      </c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90"/>
      <c r="BT10" s="188">
        <v>5</v>
      </c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90"/>
      <c r="CK10" s="188">
        <v>6</v>
      </c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90"/>
    </row>
    <row r="11" spans="1:105" s="31" customFormat="1" ht="174.75" customHeight="1">
      <c r="A11" s="29"/>
      <c r="B11" s="225" t="s">
        <v>253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30"/>
      <c r="AJ11" s="259" t="s">
        <v>15</v>
      </c>
      <c r="AK11" s="260"/>
      <c r="AL11" s="260"/>
      <c r="AM11" s="260"/>
      <c r="AN11" s="260"/>
      <c r="AO11" s="260"/>
      <c r="AP11" s="260"/>
      <c r="AQ11" s="260"/>
      <c r="AR11" s="260"/>
      <c r="AS11" s="260"/>
      <c r="AT11" s="261"/>
      <c r="AU11" s="259" t="s">
        <v>15</v>
      </c>
      <c r="AV11" s="260"/>
      <c r="AW11" s="260"/>
      <c r="AX11" s="260"/>
      <c r="AY11" s="260"/>
      <c r="AZ11" s="260"/>
      <c r="BA11" s="260"/>
      <c r="BB11" s="260"/>
      <c r="BC11" s="260"/>
      <c r="BD11" s="260"/>
      <c r="BE11" s="261"/>
      <c r="BF11" s="212" t="s">
        <v>15</v>
      </c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4"/>
      <c r="BT11" s="212" t="s">
        <v>15</v>
      </c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4"/>
      <c r="CK11" s="212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4"/>
    </row>
    <row r="12" spans="1:105" s="31" customFormat="1" ht="15">
      <c r="A12" s="32"/>
      <c r="B12" s="229" t="s">
        <v>26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30"/>
      <c r="AJ12" s="259"/>
      <c r="AK12" s="260"/>
      <c r="AL12" s="260"/>
      <c r="AM12" s="260"/>
      <c r="AN12" s="260"/>
      <c r="AO12" s="260"/>
      <c r="AP12" s="260"/>
      <c r="AQ12" s="260"/>
      <c r="AR12" s="260"/>
      <c r="AS12" s="260"/>
      <c r="AT12" s="261"/>
      <c r="AU12" s="259"/>
      <c r="AV12" s="260"/>
      <c r="AW12" s="260"/>
      <c r="AX12" s="260"/>
      <c r="AY12" s="260"/>
      <c r="AZ12" s="260"/>
      <c r="BA12" s="260"/>
      <c r="BB12" s="260"/>
      <c r="BC12" s="260"/>
      <c r="BD12" s="260"/>
      <c r="BE12" s="261"/>
      <c r="BF12" s="212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4"/>
      <c r="BT12" s="212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4"/>
      <c r="CK12" s="212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4"/>
    </row>
    <row r="13" spans="1:105" s="31" customFormat="1" ht="88.5" customHeight="1">
      <c r="A13" s="32"/>
      <c r="B13" s="265" t="s">
        <v>254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30"/>
      <c r="AJ13" s="259"/>
      <c r="AK13" s="260"/>
      <c r="AL13" s="260"/>
      <c r="AM13" s="260"/>
      <c r="AN13" s="260"/>
      <c r="AO13" s="260"/>
      <c r="AP13" s="260"/>
      <c r="AQ13" s="260"/>
      <c r="AR13" s="260"/>
      <c r="AS13" s="260"/>
      <c r="AT13" s="261"/>
      <c r="AU13" s="259"/>
      <c r="AV13" s="260"/>
      <c r="AW13" s="260"/>
      <c r="AX13" s="260"/>
      <c r="AY13" s="260"/>
      <c r="AZ13" s="260"/>
      <c r="BA13" s="260"/>
      <c r="BB13" s="260"/>
      <c r="BC13" s="260"/>
      <c r="BD13" s="260"/>
      <c r="BE13" s="261"/>
      <c r="BF13" s="212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4"/>
      <c r="BT13" s="212" t="s">
        <v>33</v>
      </c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4"/>
      <c r="CK13" s="212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4"/>
    </row>
    <row r="14" spans="1:105" s="31" customFormat="1" ht="118.5" customHeight="1">
      <c r="A14" s="32"/>
      <c r="B14" s="265" t="s">
        <v>255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30"/>
      <c r="AJ14" s="259"/>
      <c r="AK14" s="260"/>
      <c r="AL14" s="260"/>
      <c r="AM14" s="260"/>
      <c r="AN14" s="260"/>
      <c r="AO14" s="260"/>
      <c r="AP14" s="260"/>
      <c r="AQ14" s="260"/>
      <c r="AR14" s="260"/>
      <c r="AS14" s="260"/>
      <c r="AT14" s="261"/>
      <c r="AU14" s="259"/>
      <c r="AV14" s="260"/>
      <c r="AW14" s="260"/>
      <c r="AX14" s="260"/>
      <c r="AY14" s="260"/>
      <c r="AZ14" s="260"/>
      <c r="BA14" s="260"/>
      <c r="BB14" s="260"/>
      <c r="BC14" s="260"/>
      <c r="BD14" s="260"/>
      <c r="BE14" s="261"/>
      <c r="BF14" s="212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4"/>
      <c r="BT14" s="212" t="s">
        <v>33</v>
      </c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4"/>
      <c r="CK14" s="212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4"/>
    </row>
    <row r="15" spans="1:105" s="31" customFormat="1" ht="60" customHeight="1">
      <c r="A15" s="29"/>
      <c r="B15" s="225" t="s">
        <v>256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30"/>
      <c r="AJ15" s="259" t="s">
        <v>15</v>
      </c>
      <c r="AK15" s="260"/>
      <c r="AL15" s="260"/>
      <c r="AM15" s="260"/>
      <c r="AN15" s="260"/>
      <c r="AO15" s="260"/>
      <c r="AP15" s="260"/>
      <c r="AQ15" s="260"/>
      <c r="AR15" s="260"/>
      <c r="AS15" s="260"/>
      <c r="AT15" s="261"/>
      <c r="AU15" s="259" t="s">
        <v>15</v>
      </c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  <c r="BF15" s="212" t="s">
        <v>15</v>
      </c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4"/>
      <c r="BT15" s="212" t="s">
        <v>15</v>
      </c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4"/>
      <c r="CK15" s="212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4"/>
    </row>
    <row r="16" spans="1:105" s="31" customFormat="1" ht="15">
      <c r="A16" s="32"/>
      <c r="B16" s="229" t="s">
        <v>26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30"/>
      <c r="AJ16" s="259"/>
      <c r="AK16" s="260"/>
      <c r="AL16" s="260"/>
      <c r="AM16" s="260"/>
      <c r="AN16" s="260"/>
      <c r="AO16" s="260"/>
      <c r="AP16" s="260"/>
      <c r="AQ16" s="260"/>
      <c r="AR16" s="260"/>
      <c r="AS16" s="260"/>
      <c r="AT16" s="261"/>
      <c r="AU16" s="259"/>
      <c r="AV16" s="260"/>
      <c r="AW16" s="260"/>
      <c r="AX16" s="260"/>
      <c r="AY16" s="260"/>
      <c r="AZ16" s="260"/>
      <c r="BA16" s="260"/>
      <c r="BB16" s="260"/>
      <c r="BC16" s="260"/>
      <c r="BD16" s="260"/>
      <c r="BE16" s="261"/>
      <c r="BF16" s="212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4"/>
      <c r="BT16" s="212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4"/>
      <c r="CK16" s="212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4"/>
    </row>
    <row r="17" spans="1:105" s="31" customFormat="1" ht="115.5" customHeight="1">
      <c r="A17" s="32"/>
      <c r="B17" s="265" t="s">
        <v>257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30"/>
      <c r="AJ17" s="259"/>
      <c r="AK17" s="260"/>
      <c r="AL17" s="260"/>
      <c r="AM17" s="260"/>
      <c r="AN17" s="260"/>
      <c r="AO17" s="260"/>
      <c r="AP17" s="260"/>
      <c r="AQ17" s="260"/>
      <c r="AR17" s="260"/>
      <c r="AS17" s="260"/>
      <c r="AT17" s="261"/>
      <c r="AU17" s="259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12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4"/>
      <c r="BT17" s="212" t="s">
        <v>33</v>
      </c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4"/>
      <c r="CK17" s="212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4"/>
    </row>
    <row r="18" spans="1:105" s="31" customFormat="1" ht="74.25" customHeight="1">
      <c r="A18" s="32"/>
      <c r="B18" s="265" t="s">
        <v>258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30"/>
      <c r="AJ18" s="259" t="s">
        <v>15</v>
      </c>
      <c r="AK18" s="260"/>
      <c r="AL18" s="260"/>
      <c r="AM18" s="260"/>
      <c r="AN18" s="260"/>
      <c r="AO18" s="260"/>
      <c r="AP18" s="260"/>
      <c r="AQ18" s="260"/>
      <c r="AR18" s="260"/>
      <c r="AS18" s="260"/>
      <c r="AT18" s="261"/>
      <c r="AU18" s="259" t="s">
        <v>15</v>
      </c>
      <c r="AV18" s="260"/>
      <c r="AW18" s="260"/>
      <c r="AX18" s="260"/>
      <c r="AY18" s="260"/>
      <c r="AZ18" s="260"/>
      <c r="BA18" s="260"/>
      <c r="BB18" s="260"/>
      <c r="BC18" s="260"/>
      <c r="BD18" s="260"/>
      <c r="BE18" s="261"/>
      <c r="BF18" s="212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4"/>
      <c r="BT18" s="212" t="s">
        <v>33</v>
      </c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4"/>
      <c r="CK18" s="212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4"/>
    </row>
    <row r="19" spans="1:105" s="31" customFormat="1" ht="87.75" customHeight="1">
      <c r="A19" s="32"/>
      <c r="B19" s="225" t="s">
        <v>259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30"/>
      <c r="AJ19" s="259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59"/>
      <c r="AV19" s="260"/>
      <c r="AW19" s="260"/>
      <c r="AX19" s="260"/>
      <c r="AY19" s="260"/>
      <c r="AZ19" s="260"/>
      <c r="BA19" s="260"/>
      <c r="BB19" s="260"/>
      <c r="BC19" s="260"/>
      <c r="BD19" s="260"/>
      <c r="BE19" s="261"/>
      <c r="BF19" s="212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4"/>
      <c r="BT19" s="212" t="s">
        <v>15</v>
      </c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4"/>
      <c r="CK19" s="212" t="s">
        <v>15</v>
      </c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4"/>
    </row>
    <row r="20" spans="1:105" s="31" customFormat="1" ht="30" customHeight="1">
      <c r="A20" s="32"/>
      <c r="B20" s="225" t="s">
        <v>260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30"/>
      <c r="AJ20" s="259"/>
      <c r="AK20" s="260"/>
      <c r="AL20" s="260"/>
      <c r="AM20" s="260"/>
      <c r="AN20" s="260"/>
      <c r="AO20" s="260"/>
      <c r="AP20" s="260"/>
      <c r="AQ20" s="260"/>
      <c r="AR20" s="260"/>
      <c r="AS20" s="260"/>
      <c r="AT20" s="261"/>
      <c r="AU20" s="259"/>
      <c r="AV20" s="260"/>
      <c r="AW20" s="260"/>
      <c r="AX20" s="260"/>
      <c r="AY20" s="260"/>
      <c r="AZ20" s="260"/>
      <c r="BA20" s="260"/>
      <c r="BB20" s="260"/>
      <c r="BC20" s="260"/>
      <c r="BD20" s="260"/>
      <c r="BE20" s="261"/>
      <c r="BF20" s="212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4"/>
      <c r="BT20" s="212" t="s">
        <v>15</v>
      </c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4"/>
      <c r="CK20" s="212" t="s">
        <v>15</v>
      </c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4"/>
    </row>
    <row r="21" spans="1:105" s="31" customFormat="1" ht="177.75" customHeight="1">
      <c r="A21" s="32"/>
      <c r="B21" s="265" t="s">
        <v>261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30"/>
      <c r="AJ21" s="259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/>
      <c r="AU21" s="259"/>
      <c r="AV21" s="260"/>
      <c r="AW21" s="260"/>
      <c r="AX21" s="260"/>
      <c r="AY21" s="260"/>
      <c r="AZ21" s="260"/>
      <c r="BA21" s="260"/>
      <c r="BB21" s="260"/>
      <c r="BC21" s="260"/>
      <c r="BD21" s="260"/>
      <c r="BE21" s="261"/>
      <c r="BF21" s="212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4"/>
      <c r="BT21" s="212" t="s">
        <v>33</v>
      </c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4"/>
      <c r="CK21" s="212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4"/>
    </row>
    <row r="22" spans="1:105" s="31" customFormat="1" ht="73.5" customHeight="1">
      <c r="A22" s="32"/>
      <c r="B22" s="225" t="s">
        <v>262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30"/>
      <c r="AJ22" s="259"/>
      <c r="AK22" s="260"/>
      <c r="AL22" s="260"/>
      <c r="AM22" s="260"/>
      <c r="AN22" s="260"/>
      <c r="AO22" s="260"/>
      <c r="AP22" s="260"/>
      <c r="AQ22" s="260"/>
      <c r="AR22" s="260"/>
      <c r="AS22" s="260"/>
      <c r="AT22" s="261"/>
      <c r="AU22" s="259"/>
      <c r="AV22" s="260"/>
      <c r="AW22" s="260"/>
      <c r="AX22" s="260"/>
      <c r="AY22" s="260"/>
      <c r="AZ22" s="260"/>
      <c r="BA22" s="260"/>
      <c r="BB22" s="260"/>
      <c r="BC22" s="260"/>
      <c r="BD22" s="260"/>
      <c r="BE22" s="261"/>
      <c r="BF22" s="212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4"/>
      <c r="BT22" s="212" t="s">
        <v>33</v>
      </c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4"/>
      <c r="CK22" s="212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4"/>
    </row>
    <row r="23" spans="1:105" s="31" customFormat="1" ht="281.25" customHeight="1">
      <c r="A23" s="32"/>
      <c r="B23" s="225" t="s">
        <v>263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30"/>
      <c r="AJ23" s="259"/>
      <c r="AK23" s="260"/>
      <c r="AL23" s="260"/>
      <c r="AM23" s="260"/>
      <c r="AN23" s="260"/>
      <c r="AO23" s="260"/>
      <c r="AP23" s="260"/>
      <c r="AQ23" s="260"/>
      <c r="AR23" s="260"/>
      <c r="AS23" s="260"/>
      <c r="AT23" s="261"/>
      <c r="AU23" s="259"/>
      <c r="AV23" s="260"/>
      <c r="AW23" s="260"/>
      <c r="AX23" s="260"/>
      <c r="AY23" s="260"/>
      <c r="AZ23" s="260"/>
      <c r="BA23" s="260"/>
      <c r="BB23" s="260"/>
      <c r="BC23" s="260"/>
      <c r="BD23" s="260"/>
      <c r="BE23" s="261"/>
      <c r="BF23" s="212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4"/>
      <c r="BT23" s="212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4"/>
      <c r="CK23" s="212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4"/>
    </row>
    <row r="24" spans="1:105" s="31" customFormat="1" ht="89.25" customHeight="1">
      <c r="A24" s="32"/>
      <c r="B24" s="225" t="s">
        <v>264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30"/>
      <c r="AJ24" s="259"/>
      <c r="AK24" s="260"/>
      <c r="AL24" s="260"/>
      <c r="AM24" s="260"/>
      <c r="AN24" s="260"/>
      <c r="AO24" s="260"/>
      <c r="AP24" s="260"/>
      <c r="AQ24" s="260"/>
      <c r="AR24" s="260"/>
      <c r="AS24" s="260"/>
      <c r="AT24" s="261"/>
      <c r="AU24" s="259"/>
      <c r="AV24" s="260"/>
      <c r="AW24" s="260"/>
      <c r="AX24" s="260"/>
      <c r="AY24" s="260"/>
      <c r="AZ24" s="260"/>
      <c r="BA24" s="260"/>
      <c r="BB24" s="260"/>
      <c r="BC24" s="260"/>
      <c r="BD24" s="260"/>
      <c r="BE24" s="261"/>
      <c r="BF24" s="212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4"/>
      <c r="BT24" s="212" t="s">
        <v>33</v>
      </c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4"/>
      <c r="CK24" s="212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4"/>
    </row>
    <row r="25" spans="1:105" s="31" customFormat="1" ht="190.5" customHeight="1">
      <c r="A25" s="32"/>
      <c r="B25" s="225" t="s">
        <v>265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30"/>
      <c r="AJ25" s="259"/>
      <c r="AK25" s="260"/>
      <c r="AL25" s="260"/>
      <c r="AM25" s="260"/>
      <c r="AN25" s="260"/>
      <c r="AO25" s="260"/>
      <c r="AP25" s="260"/>
      <c r="AQ25" s="260"/>
      <c r="AR25" s="260"/>
      <c r="AS25" s="260"/>
      <c r="AT25" s="261"/>
      <c r="AU25" s="259"/>
      <c r="AV25" s="260"/>
      <c r="AW25" s="260"/>
      <c r="AX25" s="260"/>
      <c r="AY25" s="260"/>
      <c r="AZ25" s="260"/>
      <c r="BA25" s="260"/>
      <c r="BB25" s="260"/>
      <c r="BC25" s="260"/>
      <c r="BD25" s="260"/>
      <c r="BE25" s="261"/>
      <c r="BF25" s="212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4"/>
      <c r="BT25" s="212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4"/>
      <c r="CK25" s="212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4"/>
    </row>
    <row r="26" spans="1:105" ht="88.5" customHeight="1">
      <c r="A26" s="6"/>
      <c r="B26" s="225" t="s">
        <v>266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30"/>
      <c r="AJ26" s="259"/>
      <c r="AK26" s="260"/>
      <c r="AL26" s="260"/>
      <c r="AM26" s="260"/>
      <c r="AN26" s="260"/>
      <c r="AO26" s="260"/>
      <c r="AP26" s="260"/>
      <c r="AQ26" s="260"/>
      <c r="AR26" s="260"/>
      <c r="AS26" s="260"/>
      <c r="AT26" s="261"/>
      <c r="AU26" s="259"/>
      <c r="AV26" s="260"/>
      <c r="AW26" s="260"/>
      <c r="AX26" s="260"/>
      <c r="AY26" s="260"/>
      <c r="AZ26" s="260"/>
      <c r="BA26" s="260"/>
      <c r="BB26" s="260"/>
      <c r="BC26" s="260"/>
      <c r="BD26" s="260"/>
      <c r="BE26" s="261"/>
      <c r="BF26" s="212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4"/>
      <c r="BT26" s="212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4"/>
      <c r="CK26" s="212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4"/>
    </row>
    <row r="27" spans="1:105" ht="100.5" customHeight="1">
      <c r="A27" s="6"/>
      <c r="B27" s="225" t="s">
        <v>267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30"/>
      <c r="AJ27" s="259"/>
      <c r="AK27" s="260"/>
      <c r="AL27" s="260"/>
      <c r="AM27" s="260"/>
      <c r="AN27" s="260"/>
      <c r="AO27" s="260"/>
      <c r="AP27" s="260"/>
      <c r="AQ27" s="260"/>
      <c r="AR27" s="260"/>
      <c r="AS27" s="260"/>
      <c r="AT27" s="261"/>
      <c r="AU27" s="259"/>
      <c r="AV27" s="260"/>
      <c r="AW27" s="260"/>
      <c r="AX27" s="260"/>
      <c r="AY27" s="260"/>
      <c r="AZ27" s="260"/>
      <c r="BA27" s="260"/>
      <c r="BB27" s="260"/>
      <c r="BC27" s="260"/>
      <c r="BD27" s="260"/>
      <c r="BE27" s="261"/>
      <c r="BF27" s="212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4"/>
      <c r="BT27" s="212" t="s">
        <v>33</v>
      </c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4"/>
      <c r="CK27" s="212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4"/>
    </row>
    <row r="28" spans="1:105" ht="60" customHeight="1">
      <c r="A28" s="6"/>
      <c r="B28" s="225" t="s">
        <v>268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30"/>
      <c r="AJ28" s="259" t="s">
        <v>15</v>
      </c>
      <c r="AK28" s="260"/>
      <c r="AL28" s="260"/>
      <c r="AM28" s="260"/>
      <c r="AN28" s="260"/>
      <c r="AO28" s="260"/>
      <c r="AP28" s="260"/>
      <c r="AQ28" s="260"/>
      <c r="AR28" s="260"/>
      <c r="AS28" s="260"/>
      <c r="AT28" s="261"/>
      <c r="AU28" s="259" t="s">
        <v>15</v>
      </c>
      <c r="AV28" s="260"/>
      <c r="AW28" s="260"/>
      <c r="AX28" s="260"/>
      <c r="AY28" s="260"/>
      <c r="AZ28" s="260"/>
      <c r="BA28" s="260"/>
      <c r="BB28" s="260"/>
      <c r="BC28" s="260"/>
      <c r="BD28" s="260"/>
      <c r="BE28" s="261"/>
      <c r="BF28" s="212" t="s">
        <v>15</v>
      </c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12" t="s">
        <v>15</v>
      </c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4"/>
      <c r="CK28" s="212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4"/>
    </row>
    <row r="29" spans="1:105" s="31" customFormat="1" ht="15">
      <c r="A29" s="32"/>
      <c r="B29" s="229" t="s">
        <v>26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30"/>
      <c r="AJ29" s="259"/>
      <c r="AK29" s="260"/>
      <c r="AL29" s="260"/>
      <c r="AM29" s="260"/>
      <c r="AN29" s="260"/>
      <c r="AO29" s="260"/>
      <c r="AP29" s="260"/>
      <c r="AQ29" s="260"/>
      <c r="AR29" s="260"/>
      <c r="AS29" s="260"/>
      <c r="AT29" s="261"/>
      <c r="AU29" s="259"/>
      <c r="AV29" s="260"/>
      <c r="AW29" s="260"/>
      <c r="AX29" s="260"/>
      <c r="AY29" s="260"/>
      <c r="AZ29" s="260"/>
      <c r="BA29" s="260"/>
      <c r="BB29" s="260"/>
      <c r="BC29" s="260"/>
      <c r="BD29" s="260"/>
      <c r="BE29" s="261"/>
      <c r="BF29" s="212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212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4"/>
      <c r="CK29" s="212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4"/>
    </row>
    <row r="30" spans="1:105" ht="118.5" customHeight="1">
      <c r="A30" s="6"/>
      <c r="B30" s="265" t="s">
        <v>269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30"/>
      <c r="AJ30" s="259"/>
      <c r="AK30" s="260"/>
      <c r="AL30" s="260"/>
      <c r="AM30" s="260"/>
      <c r="AN30" s="260"/>
      <c r="AO30" s="260"/>
      <c r="AP30" s="260"/>
      <c r="AQ30" s="260"/>
      <c r="AR30" s="260"/>
      <c r="AS30" s="260"/>
      <c r="AT30" s="261"/>
      <c r="AU30" s="259"/>
      <c r="AV30" s="260"/>
      <c r="AW30" s="260"/>
      <c r="AX30" s="260"/>
      <c r="AY30" s="260"/>
      <c r="AZ30" s="260"/>
      <c r="BA30" s="260"/>
      <c r="BB30" s="260"/>
      <c r="BC30" s="260"/>
      <c r="BD30" s="260"/>
      <c r="BE30" s="261"/>
      <c r="BF30" s="212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12" t="s">
        <v>18</v>
      </c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4"/>
      <c r="CK30" s="212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4"/>
    </row>
    <row r="31" spans="1:105" ht="177.75" customHeight="1">
      <c r="A31" s="6"/>
      <c r="B31" s="265" t="s">
        <v>270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30"/>
      <c r="AJ31" s="259"/>
      <c r="AK31" s="260"/>
      <c r="AL31" s="260"/>
      <c r="AM31" s="260"/>
      <c r="AN31" s="260"/>
      <c r="AO31" s="260"/>
      <c r="AP31" s="260"/>
      <c r="AQ31" s="260"/>
      <c r="AR31" s="260"/>
      <c r="AS31" s="260"/>
      <c r="AT31" s="261"/>
      <c r="AU31" s="259"/>
      <c r="AV31" s="260"/>
      <c r="AW31" s="260"/>
      <c r="AX31" s="260"/>
      <c r="AY31" s="260"/>
      <c r="AZ31" s="260"/>
      <c r="BA31" s="260"/>
      <c r="BB31" s="260"/>
      <c r="BC31" s="260"/>
      <c r="BD31" s="260"/>
      <c r="BE31" s="261"/>
      <c r="BF31" s="212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4"/>
      <c r="BT31" s="212" t="s">
        <v>33</v>
      </c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4"/>
      <c r="CK31" s="212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4"/>
    </row>
    <row r="32" spans="1:105" ht="73.5" customHeight="1">
      <c r="A32" s="6"/>
      <c r="B32" s="225" t="s">
        <v>271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30"/>
      <c r="AJ32" s="259"/>
      <c r="AK32" s="260"/>
      <c r="AL32" s="260"/>
      <c r="AM32" s="260"/>
      <c r="AN32" s="260"/>
      <c r="AO32" s="260"/>
      <c r="AP32" s="260"/>
      <c r="AQ32" s="260"/>
      <c r="AR32" s="260"/>
      <c r="AS32" s="260"/>
      <c r="AT32" s="261"/>
      <c r="AU32" s="259"/>
      <c r="AV32" s="260"/>
      <c r="AW32" s="260"/>
      <c r="AX32" s="260"/>
      <c r="AY32" s="260"/>
      <c r="AZ32" s="260"/>
      <c r="BA32" s="260"/>
      <c r="BB32" s="260"/>
      <c r="BC32" s="260"/>
      <c r="BD32" s="260"/>
      <c r="BE32" s="261"/>
      <c r="BF32" s="212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12" t="s">
        <v>33</v>
      </c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4"/>
      <c r="CK32" s="212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4"/>
    </row>
    <row r="33" spans="1:105" ht="132" customHeight="1">
      <c r="A33" s="6"/>
      <c r="B33" s="225" t="s">
        <v>272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30"/>
      <c r="AJ33" s="259"/>
      <c r="AK33" s="260"/>
      <c r="AL33" s="260"/>
      <c r="AM33" s="260"/>
      <c r="AN33" s="260"/>
      <c r="AO33" s="260"/>
      <c r="AP33" s="260"/>
      <c r="AQ33" s="260"/>
      <c r="AR33" s="260"/>
      <c r="AS33" s="260"/>
      <c r="AT33" s="261"/>
      <c r="AU33" s="259"/>
      <c r="AV33" s="260"/>
      <c r="AW33" s="260"/>
      <c r="AX33" s="260"/>
      <c r="AY33" s="260"/>
      <c r="AZ33" s="260"/>
      <c r="BA33" s="260"/>
      <c r="BB33" s="260"/>
      <c r="BC33" s="260"/>
      <c r="BD33" s="260"/>
      <c r="BE33" s="261"/>
      <c r="BF33" s="212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4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4"/>
      <c r="CK33" s="212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4"/>
    </row>
    <row r="34" spans="1:105" ht="31.5" customHeight="1">
      <c r="A34" s="6"/>
      <c r="B34" s="229" t="s">
        <v>273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30"/>
      <c r="AJ34" s="259" t="s">
        <v>15</v>
      </c>
      <c r="AK34" s="260"/>
      <c r="AL34" s="260"/>
      <c r="AM34" s="260"/>
      <c r="AN34" s="260"/>
      <c r="AO34" s="260"/>
      <c r="AP34" s="260"/>
      <c r="AQ34" s="260"/>
      <c r="AR34" s="260"/>
      <c r="AS34" s="260"/>
      <c r="AT34" s="261"/>
      <c r="AU34" s="259" t="s">
        <v>15</v>
      </c>
      <c r="AV34" s="260"/>
      <c r="AW34" s="260"/>
      <c r="AX34" s="260"/>
      <c r="AY34" s="260"/>
      <c r="AZ34" s="260"/>
      <c r="BA34" s="260"/>
      <c r="BB34" s="260"/>
      <c r="BC34" s="260"/>
      <c r="BD34" s="260"/>
      <c r="BE34" s="261"/>
      <c r="BF34" s="212" t="s">
        <v>15</v>
      </c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4"/>
      <c r="BT34" s="212" t="s">
        <v>15</v>
      </c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4"/>
      <c r="CK34" s="212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4"/>
    </row>
    <row r="35" s="45" customFormat="1" ht="15"/>
    <row r="36" spans="1:105" s="1" customFormat="1" ht="15.7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</row>
    <row r="37" spans="1:105" s="8" customFormat="1" ht="13.5" customHeight="1">
      <c r="A37" s="183" t="s">
        <v>2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 t="s">
        <v>3</v>
      </c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 t="s">
        <v>4</v>
      </c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</row>
    <row r="38" spans="1:30" ht="3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</sheetData>
  <sheetProtection/>
  <mergeCells count="166">
    <mergeCell ref="A3:DA3"/>
    <mergeCell ref="I5:CS5"/>
    <mergeCell ref="I6:CS6"/>
    <mergeCell ref="A8:AI9"/>
    <mergeCell ref="AJ8:BE8"/>
    <mergeCell ref="BF8:BS9"/>
    <mergeCell ref="BT8:CJ9"/>
    <mergeCell ref="CK8:DA9"/>
    <mergeCell ref="AJ9:AT9"/>
    <mergeCell ref="AU9:BE9"/>
    <mergeCell ref="A10:AI10"/>
    <mergeCell ref="AJ10:AT10"/>
    <mergeCell ref="AU10:BE10"/>
    <mergeCell ref="BF10:BS10"/>
    <mergeCell ref="BT10:CJ10"/>
    <mergeCell ref="CK10:DA10"/>
    <mergeCell ref="B11:AH11"/>
    <mergeCell ref="AJ11:AT11"/>
    <mergeCell ref="AU11:BE11"/>
    <mergeCell ref="BF11:BS11"/>
    <mergeCell ref="BT11:CJ11"/>
    <mergeCell ref="CK11:DA11"/>
    <mergeCell ref="B12:AI12"/>
    <mergeCell ref="AJ12:AT12"/>
    <mergeCell ref="AU12:BE12"/>
    <mergeCell ref="BF12:BS12"/>
    <mergeCell ref="BT12:CJ12"/>
    <mergeCell ref="CK12:DA12"/>
    <mergeCell ref="B13:AH13"/>
    <mergeCell ref="AJ13:AT13"/>
    <mergeCell ref="AU13:BE13"/>
    <mergeCell ref="BF13:BS13"/>
    <mergeCell ref="BT13:CJ13"/>
    <mergeCell ref="CK13:DA13"/>
    <mergeCell ref="B14:AH14"/>
    <mergeCell ref="AJ14:AT14"/>
    <mergeCell ref="AU14:BE14"/>
    <mergeCell ref="BF14:BS14"/>
    <mergeCell ref="BT14:CJ14"/>
    <mergeCell ref="CK14:DA14"/>
    <mergeCell ref="B15:AH15"/>
    <mergeCell ref="AJ15:AT15"/>
    <mergeCell ref="AU15:BE15"/>
    <mergeCell ref="BF15:BS15"/>
    <mergeCell ref="BT15:CJ15"/>
    <mergeCell ref="CK15:DA15"/>
    <mergeCell ref="B16:AI16"/>
    <mergeCell ref="AJ16:AT16"/>
    <mergeCell ref="AU16:BE16"/>
    <mergeCell ref="BF16:BS16"/>
    <mergeCell ref="BT16:CJ16"/>
    <mergeCell ref="CK16:DA16"/>
    <mergeCell ref="B17:AH17"/>
    <mergeCell ref="AJ17:AT17"/>
    <mergeCell ref="AU17:BE17"/>
    <mergeCell ref="BF17:BS17"/>
    <mergeCell ref="BT17:CJ17"/>
    <mergeCell ref="CK17:DA17"/>
    <mergeCell ref="B18:AH18"/>
    <mergeCell ref="AJ18:AT18"/>
    <mergeCell ref="AU18:BE18"/>
    <mergeCell ref="BF18:BS18"/>
    <mergeCell ref="BT18:CJ18"/>
    <mergeCell ref="CK18:DA18"/>
    <mergeCell ref="B19:AH19"/>
    <mergeCell ref="AJ19:AT19"/>
    <mergeCell ref="AU19:BE19"/>
    <mergeCell ref="BF19:BS19"/>
    <mergeCell ref="BT19:CJ19"/>
    <mergeCell ref="CK19:DA19"/>
    <mergeCell ref="B20:AH20"/>
    <mergeCell ref="AJ20:AT20"/>
    <mergeCell ref="AU20:BE20"/>
    <mergeCell ref="BF20:BS20"/>
    <mergeCell ref="BT20:CJ20"/>
    <mergeCell ref="CK20:DA20"/>
    <mergeCell ref="B21:AH21"/>
    <mergeCell ref="AJ21:AT21"/>
    <mergeCell ref="AU21:BE21"/>
    <mergeCell ref="BF21:BS21"/>
    <mergeCell ref="BT21:CJ21"/>
    <mergeCell ref="CK21:DA21"/>
    <mergeCell ref="B22:AH22"/>
    <mergeCell ref="AJ22:AT22"/>
    <mergeCell ref="AU22:BE22"/>
    <mergeCell ref="BF22:BS22"/>
    <mergeCell ref="BT22:CJ22"/>
    <mergeCell ref="CK22:DA22"/>
    <mergeCell ref="B23:AH23"/>
    <mergeCell ref="AJ23:AT23"/>
    <mergeCell ref="AU23:BE23"/>
    <mergeCell ref="BF23:BS23"/>
    <mergeCell ref="BT23:CJ23"/>
    <mergeCell ref="CK23:DA23"/>
    <mergeCell ref="B24:AH24"/>
    <mergeCell ref="AJ24:AT24"/>
    <mergeCell ref="AU24:BE24"/>
    <mergeCell ref="BF24:BS24"/>
    <mergeCell ref="BT24:CJ24"/>
    <mergeCell ref="CK24:DA24"/>
    <mergeCell ref="B25:AH25"/>
    <mergeCell ref="AJ25:AT25"/>
    <mergeCell ref="AU25:BE25"/>
    <mergeCell ref="BF25:BS25"/>
    <mergeCell ref="BT25:CJ25"/>
    <mergeCell ref="CK25:DA25"/>
    <mergeCell ref="B26:AH26"/>
    <mergeCell ref="AJ26:AT26"/>
    <mergeCell ref="AU26:BE26"/>
    <mergeCell ref="BF26:BS26"/>
    <mergeCell ref="BT26:CJ26"/>
    <mergeCell ref="CK26:DA26"/>
    <mergeCell ref="B27:AH27"/>
    <mergeCell ref="AJ27:AT27"/>
    <mergeCell ref="AU27:BE27"/>
    <mergeCell ref="BF27:BS27"/>
    <mergeCell ref="BT27:CJ27"/>
    <mergeCell ref="CK27:DA27"/>
    <mergeCell ref="B28:AH28"/>
    <mergeCell ref="AJ28:AT28"/>
    <mergeCell ref="AU28:BE28"/>
    <mergeCell ref="BF28:BS28"/>
    <mergeCell ref="BT28:CJ28"/>
    <mergeCell ref="CK28:DA28"/>
    <mergeCell ref="B29:AI29"/>
    <mergeCell ref="AJ29:AT29"/>
    <mergeCell ref="AU29:BE29"/>
    <mergeCell ref="BF29:BS29"/>
    <mergeCell ref="BT29:CJ29"/>
    <mergeCell ref="CK29:DA29"/>
    <mergeCell ref="B30:AH30"/>
    <mergeCell ref="AJ30:AT30"/>
    <mergeCell ref="AU30:BE30"/>
    <mergeCell ref="BF30:BS30"/>
    <mergeCell ref="BT30:CJ30"/>
    <mergeCell ref="CK30:DA30"/>
    <mergeCell ref="B31:AH31"/>
    <mergeCell ref="AJ31:AT31"/>
    <mergeCell ref="AU31:BE31"/>
    <mergeCell ref="BF31:BS31"/>
    <mergeCell ref="BT31:CJ31"/>
    <mergeCell ref="CK31:DA31"/>
    <mergeCell ref="B32:AH32"/>
    <mergeCell ref="AJ32:AT32"/>
    <mergeCell ref="AU32:BE32"/>
    <mergeCell ref="BF32:BS32"/>
    <mergeCell ref="BT32:CJ32"/>
    <mergeCell ref="CK32:DA32"/>
    <mergeCell ref="B33:AH33"/>
    <mergeCell ref="AJ33:AT33"/>
    <mergeCell ref="AU33:BE33"/>
    <mergeCell ref="BF33:BS33"/>
    <mergeCell ref="BT33:CJ33"/>
    <mergeCell ref="CK33:DA33"/>
    <mergeCell ref="B34:AH34"/>
    <mergeCell ref="AJ34:AT34"/>
    <mergeCell ref="AU34:BE34"/>
    <mergeCell ref="BF34:BS34"/>
    <mergeCell ref="BT34:CJ34"/>
    <mergeCell ref="CK34:DA34"/>
    <mergeCell ref="A36:AM36"/>
    <mergeCell ref="AN36:BY36"/>
    <mergeCell ref="BZ36:DA36"/>
    <mergeCell ref="A37:AM37"/>
    <mergeCell ref="AN37:BY37"/>
    <mergeCell ref="BZ37:DA3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X39"/>
  <sheetViews>
    <sheetView zoomScalePageLayoutView="0" workbookViewId="0" topLeftCell="A1">
      <selection activeCell="B13" sqref="B13:AF13"/>
    </sheetView>
  </sheetViews>
  <sheetFormatPr defaultColWidth="0.85546875" defaultRowHeight="15"/>
  <cols>
    <col min="1" max="16384" width="0.85546875" style="2" customWidth="1"/>
  </cols>
  <sheetData>
    <row r="1" s="1" customFormat="1" ht="15.75">
      <c r="CX1" s="11" t="s">
        <v>146</v>
      </c>
    </row>
    <row r="2" s="1" customFormat="1" ht="15.75"/>
    <row r="3" spans="1:102" s="1" customFormat="1" ht="33.75" customHeight="1">
      <c r="A3" s="196" t="s">
        <v>274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</row>
    <row r="4" s="1" customFormat="1" ht="9" customHeight="1"/>
    <row r="5" spans="9:94" s="1" customFormat="1" ht="15.75"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</row>
    <row r="6" spans="9:102" s="1" customFormat="1" ht="15.75">
      <c r="I6" s="197" t="s">
        <v>148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8"/>
      <c r="CR6" s="8"/>
      <c r="CS6" s="8"/>
      <c r="CT6" s="8"/>
      <c r="CU6" s="8"/>
      <c r="CV6" s="8"/>
      <c r="CW6" s="8"/>
      <c r="CX6" s="8"/>
    </row>
    <row r="8" spans="1:102" s="3" customFormat="1" ht="15.75" customHeight="1">
      <c r="A8" s="238" t="s">
        <v>275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  <c r="AG8" s="198" t="s">
        <v>8</v>
      </c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/>
      <c r="BC8" s="250" t="s">
        <v>234</v>
      </c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0" t="s">
        <v>10</v>
      </c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2"/>
      <c r="CH8" s="250" t="s">
        <v>235</v>
      </c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2"/>
    </row>
    <row r="9" spans="1:102" s="3" customFormat="1" ht="4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3"/>
      <c r="AG9" s="201" t="s">
        <v>236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3"/>
      <c r="AR9" s="201" t="s">
        <v>237</v>
      </c>
      <c r="AS9" s="202"/>
      <c r="AT9" s="202"/>
      <c r="AU9" s="202"/>
      <c r="AV9" s="202"/>
      <c r="AW9" s="202"/>
      <c r="AX9" s="202"/>
      <c r="AY9" s="202"/>
      <c r="AZ9" s="202"/>
      <c r="BA9" s="202"/>
      <c r="BB9" s="203"/>
      <c r="BC9" s="262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4"/>
      <c r="BQ9" s="262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4"/>
      <c r="CH9" s="262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4"/>
    </row>
    <row r="10" spans="1:102" s="19" customFormat="1" ht="15">
      <c r="A10" s="188">
        <v>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90"/>
      <c r="AG10" s="188">
        <v>2</v>
      </c>
      <c r="AH10" s="189"/>
      <c r="AI10" s="189"/>
      <c r="AJ10" s="189"/>
      <c r="AK10" s="189"/>
      <c r="AL10" s="189"/>
      <c r="AM10" s="189"/>
      <c r="AN10" s="189"/>
      <c r="AO10" s="189"/>
      <c r="AP10" s="189"/>
      <c r="AQ10" s="190"/>
      <c r="AR10" s="188">
        <v>3</v>
      </c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C10" s="188">
        <v>4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90"/>
      <c r="BQ10" s="188">
        <v>5</v>
      </c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90"/>
      <c r="CH10" s="188">
        <v>6</v>
      </c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90"/>
    </row>
    <row r="11" spans="1:102" s="31" customFormat="1" ht="131.25" customHeight="1">
      <c r="A11" s="32"/>
      <c r="B11" s="229" t="s">
        <v>276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30"/>
      <c r="AG11" s="259"/>
      <c r="AH11" s="260"/>
      <c r="AI11" s="260"/>
      <c r="AJ11" s="260"/>
      <c r="AK11" s="260"/>
      <c r="AL11" s="260"/>
      <c r="AM11" s="260"/>
      <c r="AN11" s="260"/>
      <c r="AO11" s="260"/>
      <c r="AP11" s="260"/>
      <c r="AQ11" s="261"/>
      <c r="AR11" s="259"/>
      <c r="AS11" s="260"/>
      <c r="AT11" s="260"/>
      <c r="AU11" s="260"/>
      <c r="AV11" s="260"/>
      <c r="AW11" s="260"/>
      <c r="AX11" s="260"/>
      <c r="AY11" s="260"/>
      <c r="AZ11" s="260"/>
      <c r="BA11" s="260"/>
      <c r="BB11" s="261"/>
      <c r="BC11" s="212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4"/>
      <c r="BQ11" s="212" t="s">
        <v>18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4"/>
      <c r="CH11" s="212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4"/>
    </row>
    <row r="12" spans="1:102" s="31" customFormat="1" ht="45" customHeight="1">
      <c r="A12" s="29"/>
      <c r="B12" s="229" t="s">
        <v>44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30"/>
      <c r="AG12" s="259" t="s">
        <v>15</v>
      </c>
      <c r="AH12" s="260"/>
      <c r="AI12" s="260"/>
      <c r="AJ12" s="260"/>
      <c r="AK12" s="260"/>
      <c r="AL12" s="260"/>
      <c r="AM12" s="260"/>
      <c r="AN12" s="260"/>
      <c r="AO12" s="260"/>
      <c r="AP12" s="260"/>
      <c r="AQ12" s="261"/>
      <c r="AR12" s="259" t="s">
        <v>15</v>
      </c>
      <c r="AS12" s="260"/>
      <c r="AT12" s="260"/>
      <c r="AU12" s="260"/>
      <c r="AV12" s="260"/>
      <c r="AW12" s="260"/>
      <c r="AX12" s="260"/>
      <c r="AY12" s="260"/>
      <c r="AZ12" s="260"/>
      <c r="BA12" s="260"/>
      <c r="BB12" s="261"/>
      <c r="BC12" s="212" t="s">
        <v>15</v>
      </c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4"/>
      <c r="BQ12" s="212" t="s">
        <v>15</v>
      </c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4"/>
      <c r="CH12" s="212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4"/>
    </row>
    <row r="13" spans="1:102" s="31" customFormat="1" ht="15">
      <c r="A13" s="32"/>
      <c r="B13" s="229" t="s">
        <v>26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30"/>
      <c r="AG13" s="259"/>
      <c r="AH13" s="260"/>
      <c r="AI13" s="260"/>
      <c r="AJ13" s="260"/>
      <c r="AK13" s="260"/>
      <c r="AL13" s="260"/>
      <c r="AM13" s="260"/>
      <c r="AN13" s="260"/>
      <c r="AO13" s="260"/>
      <c r="AP13" s="260"/>
      <c r="AQ13" s="261"/>
      <c r="AR13" s="259"/>
      <c r="AS13" s="260"/>
      <c r="AT13" s="260"/>
      <c r="AU13" s="260"/>
      <c r="AV13" s="260"/>
      <c r="AW13" s="260"/>
      <c r="AX13" s="260"/>
      <c r="AY13" s="260"/>
      <c r="AZ13" s="260"/>
      <c r="BA13" s="260"/>
      <c r="BB13" s="261"/>
      <c r="BC13" s="212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4"/>
      <c r="BQ13" s="212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4"/>
      <c r="CH13" s="212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4"/>
    </row>
    <row r="14" spans="1:102" s="31" customFormat="1" ht="133.5" customHeight="1">
      <c r="A14" s="32"/>
      <c r="B14" s="229" t="s">
        <v>277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30"/>
      <c r="AG14" s="259"/>
      <c r="AH14" s="260"/>
      <c r="AI14" s="260"/>
      <c r="AJ14" s="260"/>
      <c r="AK14" s="260"/>
      <c r="AL14" s="260"/>
      <c r="AM14" s="260"/>
      <c r="AN14" s="260"/>
      <c r="AO14" s="260"/>
      <c r="AP14" s="260"/>
      <c r="AQ14" s="261"/>
      <c r="AR14" s="259"/>
      <c r="AS14" s="260"/>
      <c r="AT14" s="260"/>
      <c r="AU14" s="260"/>
      <c r="AV14" s="260"/>
      <c r="AW14" s="260"/>
      <c r="AX14" s="260"/>
      <c r="AY14" s="260"/>
      <c r="AZ14" s="260"/>
      <c r="BA14" s="260"/>
      <c r="BB14" s="261"/>
      <c r="BC14" s="212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4"/>
      <c r="BQ14" s="212" t="s">
        <v>33</v>
      </c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4"/>
      <c r="CH14" s="212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4"/>
    </row>
    <row r="15" spans="1:102" s="31" customFormat="1" ht="148.5" customHeight="1">
      <c r="A15" s="32"/>
      <c r="B15" s="229" t="s">
        <v>278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30"/>
      <c r="AG15" s="259"/>
      <c r="AH15" s="260"/>
      <c r="AI15" s="260"/>
      <c r="AJ15" s="260"/>
      <c r="AK15" s="260"/>
      <c r="AL15" s="260"/>
      <c r="AM15" s="260"/>
      <c r="AN15" s="260"/>
      <c r="AO15" s="260"/>
      <c r="AP15" s="260"/>
      <c r="AQ15" s="261"/>
      <c r="AR15" s="259"/>
      <c r="AS15" s="260"/>
      <c r="AT15" s="260"/>
      <c r="AU15" s="260"/>
      <c r="AV15" s="260"/>
      <c r="AW15" s="260"/>
      <c r="AX15" s="260"/>
      <c r="AY15" s="260"/>
      <c r="AZ15" s="260"/>
      <c r="BA15" s="260"/>
      <c r="BB15" s="261"/>
      <c r="BC15" s="212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4"/>
      <c r="BQ15" s="212" t="s">
        <v>18</v>
      </c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4"/>
      <c r="CH15" s="212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4"/>
    </row>
    <row r="16" spans="1:102" s="31" customFormat="1" ht="219.75" customHeight="1">
      <c r="A16" s="32"/>
      <c r="B16" s="229" t="s">
        <v>279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30"/>
      <c r="AG16" s="259"/>
      <c r="AH16" s="260"/>
      <c r="AI16" s="260"/>
      <c r="AJ16" s="260"/>
      <c r="AK16" s="260"/>
      <c r="AL16" s="260"/>
      <c r="AM16" s="260"/>
      <c r="AN16" s="260"/>
      <c r="AO16" s="260"/>
      <c r="AP16" s="260"/>
      <c r="AQ16" s="261"/>
      <c r="AR16" s="259"/>
      <c r="AS16" s="260"/>
      <c r="AT16" s="260"/>
      <c r="AU16" s="260"/>
      <c r="AV16" s="260"/>
      <c r="AW16" s="260"/>
      <c r="AX16" s="260"/>
      <c r="AY16" s="260"/>
      <c r="AZ16" s="260"/>
      <c r="BA16" s="260"/>
      <c r="BB16" s="261"/>
      <c r="BC16" s="212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4"/>
      <c r="BQ16" s="212" t="s">
        <v>33</v>
      </c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4"/>
      <c r="CH16" s="212" t="s">
        <v>15</v>
      </c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4"/>
    </row>
    <row r="17" spans="1:102" s="31" customFormat="1" ht="177" customHeight="1">
      <c r="A17" s="32"/>
      <c r="B17" s="229" t="s">
        <v>280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30"/>
      <c r="AG17" s="259"/>
      <c r="AH17" s="260"/>
      <c r="AI17" s="260"/>
      <c r="AJ17" s="260"/>
      <c r="AK17" s="260"/>
      <c r="AL17" s="260"/>
      <c r="AM17" s="260"/>
      <c r="AN17" s="260"/>
      <c r="AO17" s="260"/>
      <c r="AP17" s="260"/>
      <c r="AQ17" s="261"/>
      <c r="AR17" s="259"/>
      <c r="AS17" s="260"/>
      <c r="AT17" s="260"/>
      <c r="AU17" s="260"/>
      <c r="AV17" s="260"/>
      <c r="AW17" s="260"/>
      <c r="AX17" s="260"/>
      <c r="AY17" s="260"/>
      <c r="AZ17" s="260"/>
      <c r="BA17" s="260"/>
      <c r="BB17" s="261"/>
      <c r="BC17" s="212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4"/>
      <c r="BQ17" s="212" t="s">
        <v>33</v>
      </c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4"/>
      <c r="CH17" s="212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4"/>
    </row>
    <row r="18" spans="1:102" s="31" customFormat="1" ht="132" customHeight="1">
      <c r="A18" s="32"/>
      <c r="B18" s="229" t="s">
        <v>281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30"/>
      <c r="AG18" s="259"/>
      <c r="AH18" s="260"/>
      <c r="AI18" s="260"/>
      <c r="AJ18" s="260"/>
      <c r="AK18" s="260"/>
      <c r="AL18" s="260"/>
      <c r="AM18" s="260"/>
      <c r="AN18" s="260"/>
      <c r="AO18" s="260"/>
      <c r="AP18" s="260"/>
      <c r="AQ18" s="261"/>
      <c r="AR18" s="259"/>
      <c r="AS18" s="260"/>
      <c r="AT18" s="260"/>
      <c r="AU18" s="260"/>
      <c r="AV18" s="260"/>
      <c r="AW18" s="260"/>
      <c r="AX18" s="260"/>
      <c r="AY18" s="260"/>
      <c r="AZ18" s="260"/>
      <c r="BA18" s="260"/>
      <c r="BB18" s="261"/>
      <c r="BC18" s="212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4"/>
      <c r="BQ18" s="212" t="s">
        <v>18</v>
      </c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4"/>
      <c r="CH18" s="212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4"/>
    </row>
    <row r="19" spans="1:102" s="31" customFormat="1" ht="90" customHeight="1">
      <c r="A19" s="32"/>
      <c r="B19" s="229" t="s">
        <v>282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30"/>
      <c r="AG19" s="259"/>
      <c r="AH19" s="260"/>
      <c r="AI19" s="260"/>
      <c r="AJ19" s="260"/>
      <c r="AK19" s="260"/>
      <c r="AL19" s="260"/>
      <c r="AM19" s="260"/>
      <c r="AN19" s="260"/>
      <c r="AO19" s="260"/>
      <c r="AP19" s="260"/>
      <c r="AQ19" s="261"/>
      <c r="AR19" s="259"/>
      <c r="AS19" s="260"/>
      <c r="AT19" s="260"/>
      <c r="AU19" s="260"/>
      <c r="AV19" s="260"/>
      <c r="AW19" s="260"/>
      <c r="AX19" s="260"/>
      <c r="AY19" s="260"/>
      <c r="AZ19" s="260"/>
      <c r="BA19" s="260"/>
      <c r="BB19" s="261"/>
      <c r="BC19" s="212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4"/>
      <c r="BQ19" s="212" t="s">
        <v>18</v>
      </c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4"/>
      <c r="CH19" s="212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4"/>
    </row>
    <row r="20" spans="1:102" s="31" customFormat="1" ht="45" customHeight="1">
      <c r="A20" s="32"/>
      <c r="B20" s="229" t="s">
        <v>51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30"/>
      <c r="AG20" s="259" t="s">
        <v>15</v>
      </c>
      <c r="AH20" s="260"/>
      <c r="AI20" s="260"/>
      <c r="AJ20" s="260"/>
      <c r="AK20" s="260"/>
      <c r="AL20" s="260"/>
      <c r="AM20" s="260"/>
      <c r="AN20" s="260"/>
      <c r="AO20" s="260"/>
      <c r="AP20" s="260"/>
      <c r="AQ20" s="261"/>
      <c r="AR20" s="259" t="s">
        <v>15</v>
      </c>
      <c r="AS20" s="260"/>
      <c r="AT20" s="260"/>
      <c r="AU20" s="260"/>
      <c r="AV20" s="260"/>
      <c r="AW20" s="260"/>
      <c r="AX20" s="260"/>
      <c r="AY20" s="260"/>
      <c r="AZ20" s="260"/>
      <c r="BA20" s="260"/>
      <c r="BB20" s="261"/>
      <c r="BC20" s="212" t="s">
        <v>15</v>
      </c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4"/>
      <c r="BQ20" s="212" t="s">
        <v>15</v>
      </c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4"/>
      <c r="CH20" s="212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4"/>
    </row>
    <row r="21" spans="1:102" s="31" customFormat="1" ht="15">
      <c r="A21" s="32"/>
      <c r="B21" s="229" t="s">
        <v>26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30"/>
      <c r="AG21" s="259"/>
      <c r="AH21" s="260"/>
      <c r="AI21" s="260"/>
      <c r="AJ21" s="260"/>
      <c r="AK21" s="260"/>
      <c r="AL21" s="260"/>
      <c r="AM21" s="260"/>
      <c r="AN21" s="260"/>
      <c r="AO21" s="260"/>
      <c r="AP21" s="260"/>
      <c r="AQ21" s="261"/>
      <c r="AR21" s="259"/>
      <c r="AS21" s="260"/>
      <c r="AT21" s="260"/>
      <c r="AU21" s="260"/>
      <c r="AV21" s="260"/>
      <c r="AW21" s="260"/>
      <c r="AX21" s="260"/>
      <c r="AY21" s="260"/>
      <c r="AZ21" s="260"/>
      <c r="BA21" s="260"/>
      <c r="BB21" s="261"/>
      <c r="BC21" s="212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4"/>
      <c r="BQ21" s="212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4"/>
      <c r="CH21" s="212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4"/>
    </row>
    <row r="22" spans="1:102" s="31" customFormat="1" ht="74.25" customHeight="1">
      <c r="A22" s="32"/>
      <c r="B22" s="229" t="s">
        <v>283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30"/>
      <c r="AG22" s="259"/>
      <c r="AH22" s="260"/>
      <c r="AI22" s="260"/>
      <c r="AJ22" s="260"/>
      <c r="AK22" s="260"/>
      <c r="AL22" s="260"/>
      <c r="AM22" s="260"/>
      <c r="AN22" s="260"/>
      <c r="AO22" s="260"/>
      <c r="AP22" s="260"/>
      <c r="AQ22" s="261"/>
      <c r="AR22" s="259"/>
      <c r="AS22" s="260"/>
      <c r="AT22" s="260"/>
      <c r="AU22" s="260"/>
      <c r="AV22" s="260"/>
      <c r="AW22" s="260"/>
      <c r="AX22" s="260"/>
      <c r="AY22" s="260"/>
      <c r="AZ22" s="260"/>
      <c r="BA22" s="260"/>
      <c r="BB22" s="261"/>
      <c r="BC22" s="212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4"/>
      <c r="BQ22" s="212" t="s">
        <v>33</v>
      </c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4"/>
      <c r="CH22" s="212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4"/>
    </row>
    <row r="23" spans="1:102" s="31" customFormat="1" ht="117.75" customHeight="1">
      <c r="A23" s="32"/>
      <c r="B23" s="229" t="s">
        <v>284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30"/>
      <c r="AG23" s="259" t="s">
        <v>15</v>
      </c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  <c r="AR23" s="259" t="s">
        <v>15</v>
      </c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12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4"/>
      <c r="BQ23" s="212" t="s">
        <v>18</v>
      </c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4"/>
      <c r="CH23" s="212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4"/>
    </row>
    <row r="24" spans="1:102" s="31" customFormat="1" ht="31.5" customHeight="1">
      <c r="A24" s="32"/>
      <c r="B24" s="229" t="s">
        <v>54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30"/>
      <c r="AG24" s="259"/>
      <c r="AH24" s="260"/>
      <c r="AI24" s="260"/>
      <c r="AJ24" s="260"/>
      <c r="AK24" s="260"/>
      <c r="AL24" s="260"/>
      <c r="AM24" s="260"/>
      <c r="AN24" s="260"/>
      <c r="AO24" s="260"/>
      <c r="AP24" s="260"/>
      <c r="AQ24" s="261"/>
      <c r="AR24" s="259"/>
      <c r="AS24" s="260"/>
      <c r="AT24" s="260"/>
      <c r="AU24" s="260"/>
      <c r="AV24" s="260"/>
      <c r="AW24" s="260"/>
      <c r="AX24" s="260"/>
      <c r="AY24" s="260"/>
      <c r="AZ24" s="260"/>
      <c r="BA24" s="260"/>
      <c r="BB24" s="261"/>
      <c r="BC24" s="212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4"/>
      <c r="BQ24" s="212" t="s">
        <v>15</v>
      </c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4"/>
      <c r="CH24" s="212" t="s">
        <v>15</v>
      </c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4"/>
    </row>
    <row r="25" spans="1:102" s="31" customFormat="1" ht="45" customHeight="1">
      <c r="A25" s="32"/>
      <c r="B25" s="229" t="s">
        <v>55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30"/>
      <c r="AG25" s="259"/>
      <c r="AH25" s="260"/>
      <c r="AI25" s="260"/>
      <c r="AJ25" s="260"/>
      <c r="AK25" s="260"/>
      <c r="AL25" s="260"/>
      <c r="AM25" s="260"/>
      <c r="AN25" s="260"/>
      <c r="AO25" s="260"/>
      <c r="AP25" s="260"/>
      <c r="AQ25" s="261"/>
      <c r="AR25" s="259"/>
      <c r="AS25" s="260"/>
      <c r="AT25" s="260"/>
      <c r="AU25" s="260"/>
      <c r="AV25" s="260"/>
      <c r="AW25" s="260"/>
      <c r="AX25" s="260"/>
      <c r="AY25" s="260"/>
      <c r="AZ25" s="260"/>
      <c r="BA25" s="260"/>
      <c r="BB25" s="261"/>
      <c r="BC25" s="212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4"/>
      <c r="BQ25" s="212" t="s">
        <v>15</v>
      </c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4"/>
      <c r="CH25" s="212" t="s">
        <v>15</v>
      </c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4"/>
    </row>
    <row r="26" spans="1:102" s="31" customFormat="1" ht="48" customHeight="1">
      <c r="A26" s="32"/>
      <c r="B26" s="229" t="s">
        <v>285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30"/>
      <c r="AG26" s="259"/>
      <c r="AH26" s="260"/>
      <c r="AI26" s="260"/>
      <c r="AJ26" s="260"/>
      <c r="AK26" s="260"/>
      <c r="AL26" s="260"/>
      <c r="AM26" s="260"/>
      <c r="AN26" s="260"/>
      <c r="AO26" s="260"/>
      <c r="AP26" s="260"/>
      <c r="AQ26" s="261"/>
      <c r="AR26" s="259"/>
      <c r="AS26" s="260"/>
      <c r="AT26" s="260"/>
      <c r="AU26" s="260"/>
      <c r="AV26" s="260"/>
      <c r="AW26" s="260"/>
      <c r="AX26" s="260"/>
      <c r="AY26" s="260"/>
      <c r="AZ26" s="260"/>
      <c r="BA26" s="260"/>
      <c r="BB26" s="261"/>
      <c r="BC26" s="212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4"/>
      <c r="BQ26" s="212" t="s">
        <v>15</v>
      </c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4"/>
      <c r="CH26" s="212" t="s">
        <v>15</v>
      </c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4"/>
    </row>
    <row r="27" spans="1:102" s="31" customFormat="1" ht="58.5" customHeight="1">
      <c r="A27" s="32"/>
      <c r="B27" s="229" t="s">
        <v>286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0"/>
      <c r="AG27" s="259"/>
      <c r="AH27" s="260"/>
      <c r="AI27" s="260"/>
      <c r="AJ27" s="260"/>
      <c r="AK27" s="260"/>
      <c r="AL27" s="260"/>
      <c r="AM27" s="260"/>
      <c r="AN27" s="260"/>
      <c r="AO27" s="260"/>
      <c r="AP27" s="260"/>
      <c r="AQ27" s="261"/>
      <c r="AR27" s="259"/>
      <c r="AS27" s="260"/>
      <c r="AT27" s="260"/>
      <c r="AU27" s="260"/>
      <c r="AV27" s="260"/>
      <c r="AW27" s="260"/>
      <c r="AX27" s="260"/>
      <c r="AY27" s="260"/>
      <c r="AZ27" s="260"/>
      <c r="BA27" s="260"/>
      <c r="BB27" s="261"/>
      <c r="BC27" s="212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4"/>
      <c r="BQ27" s="212" t="s">
        <v>33</v>
      </c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4"/>
      <c r="CH27" s="212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4"/>
    </row>
    <row r="28" spans="1:102" ht="117" customHeight="1">
      <c r="A28" s="6"/>
      <c r="B28" s="229" t="s">
        <v>287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30"/>
      <c r="AG28" s="259"/>
      <c r="AH28" s="260"/>
      <c r="AI28" s="260"/>
      <c r="AJ28" s="260"/>
      <c r="AK28" s="260"/>
      <c r="AL28" s="260"/>
      <c r="AM28" s="260"/>
      <c r="AN28" s="260"/>
      <c r="AO28" s="260"/>
      <c r="AP28" s="260"/>
      <c r="AQ28" s="261"/>
      <c r="AR28" s="259"/>
      <c r="AS28" s="260"/>
      <c r="AT28" s="260"/>
      <c r="AU28" s="260"/>
      <c r="AV28" s="260"/>
      <c r="AW28" s="260"/>
      <c r="AX28" s="260"/>
      <c r="AY28" s="260"/>
      <c r="AZ28" s="260"/>
      <c r="BA28" s="260"/>
      <c r="BB28" s="261"/>
      <c r="BC28" s="212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4"/>
      <c r="BQ28" s="212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4"/>
      <c r="CH28" s="212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4"/>
    </row>
    <row r="29" spans="1:102" ht="132.75" customHeight="1">
      <c r="A29" s="6"/>
      <c r="B29" s="229" t="s">
        <v>288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30"/>
      <c r="AG29" s="259" t="s">
        <v>15</v>
      </c>
      <c r="AH29" s="260"/>
      <c r="AI29" s="260"/>
      <c r="AJ29" s="260"/>
      <c r="AK29" s="260"/>
      <c r="AL29" s="260"/>
      <c r="AM29" s="260"/>
      <c r="AN29" s="260"/>
      <c r="AO29" s="260"/>
      <c r="AP29" s="260"/>
      <c r="AQ29" s="261"/>
      <c r="AR29" s="259" t="s">
        <v>15</v>
      </c>
      <c r="AS29" s="260"/>
      <c r="AT29" s="260"/>
      <c r="AU29" s="260"/>
      <c r="AV29" s="260"/>
      <c r="AW29" s="260"/>
      <c r="AX29" s="260"/>
      <c r="AY29" s="260"/>
      <c r="AZ29" s="260"/>
      <c r="BA29" s="260"/>
      <c r="BB29" s="261"/>
      <c r="BC29" s="212" t="s">
        <v>15</v>
      </c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4"/>
      <c r="BQ29" s="212" t="s">
        <v>15</v>
      </c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4"/>
      <c r="CH29" s="212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4"/>
    </row>
    <row r="30" spans="1:102" s="31" customFormat="1" ht="15">
      <c r="A30" s="32"/>
      <c r="B30" s="229" t="s">
        <v>26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30"/>
      <c r="AG30" s="259"/>
      <c r="AH30" s="260"/>
      <c r="AI30" s="260"/>
      <c r="AJ30" s="260"/>
      <c r="AK30" s="260"/>
      <c r="AL30" s="260"/>
      <c r="AM30" s="260"/>
      <c r="AN30" s="260"/>
      <c r="AO30" s="260"/>
      <c r="AP30" s="260"/>
      <c r="AQ30" s="261"/>
      <c r="AR30" s="259"/>
      <c r="AS30" s="260"/>
      <c r="AT30" s="260"/>
      <c r="AU30" s="260"/>
      <c r="AV30" s="260"/>
      <c r="AW30" s="260"/>
      <c r="AX30" s="260"/>
      <c r="AY30" s="260"/>
      <c r="AZ30" s="260"/>
      <c r="BA30" s="260"/>
      <c r="BB30" s="261"/>
      <c r="BC30" s="212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4"/>
      <c r="BQ30" s="212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4"/>
      <c r="CH30" s="212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4"/>
    </row>
    <row r="31" spans="1:102" ht="103.5" customHeight="1">
      <c r="A31" s="6"/>
      <c r="B31" s="229" t="s">
        <v>289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30"/>
      <c r="AG31" s="259"/>
      <c r="AH31" s="260"/>
      <c r="AI31" s="260"/>
      <c r="AJ31" s="260"/>
      <c r="AK31" s="260"/>
      <c r="AL31" s="260"/>
      <c r="AM31" s="260"/>
      <c r="AN31" s="260"/>
      <c r="AO31" s="260"/>
      <c r="AP31" s="260"/>
      <c r="AQ31" s="261"/>
      <c r="AR31" s="259"/>
      <c r="AS31" s="260"/>
      <c r="AT31" s="260"/>
      <c r="AU31" s="260"/>
      <c r="AV31" s="260"/>
      <c r="AW31" s="260"/>
      <c r="AX31" s="260"/>
      <c r="AY31" s="260"/>
      <c r="AZ31" s="260"/>
      <c r="BA31" s="260"/>
      <c r="BB31" s="261"/>
      <c r="BC31" s="212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4"/>
      <c r="BQ31" s="212" t="s">
        <v>33</v>
      </c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4"/>
      <c r="CH31" s="212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4"/>
    </row>
    <row r="32" spans="1:102" ht="219.75" customHeight="1">
      <c r="A32" s="6"/>
      <c r="B32" s="229" t="s">
        <v>290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30"/>
      <c r="AG32" s="259"/>
      <c r="AH32" s="260"/>
      <c r="AI32" s="260"/>
      <c r="AJ32" s="260"/>
      <c r="AK32" s="260"/>
      <c r="AL32" s="260"/>
      <c r="AM32" s="260"/>
      <c r="AN32" s="260"/>
      <c r="AO32" s="260"/>
      <c r="AP32" s="260"/>
      <c r="AQ32" s="261"/>
      <c r="AR32" s="259"/>
      <c r="AS32" s="260"/>
      <c r="AT32" s="260"/>
      <c r="AU32" s="260"/>
      <c r="AV32" s="260"/>
      <c r="AW32" s="260"/>
      <c r="AX32" s="260"/>
      <c r="AY32" s="260"/>
      <c r="AZ32" s="260"/>
      <c r="BA32" s="260"/>
      <c r="BB32" s="261"/>
      <c r="BC32" s="212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4"/>
      <c r="BQ32" s="212" t="s">
        <v>18</v>
      </c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4"/>
      <c r="CH32" s="212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4"/>
    </row>
    <row r="33" spans="1:102" ht="45" customHeight="1">
      <c r="A33" s="6"/>
      <c r="B33" s="229" t="s">
        <v>62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30"/>
      <c r="AG33" s="259" t="s">
        <v>15</v>
      </c>
      <c r="AH33" s="260"/>
      <c r="AI33" s="260"/>
      <c r="AJ33" s="260"/>
      <c r="AK33" s="260"/>
      <c r="AL33" s="260"/>
      <c r="AM33" s="260"/>
      <c r="AN33" s="260"/>
      <c r="AO33" s="260"/>
      <c r="AP33" s="260"/>
      <c r="AQ33" s="261"/>
      <c r="AR33" s="259" t="s">
        <v>15</v>
      </c>
      <c r="AS33" s="260"/>
      <c r="AT33" s="260"/>
      <c r="AU33" s="260"/>
      <c r="AV33" s="260"/>
      <c r="AW33" s="260"/>
      <c r="AX33" s="260"/>
      <c r="AY33" s="260"/>
      <c r="AZ33" s="260"/>
      <c r="BA33" s="260"/>
      <c r="BB33" s="261"/>
      <c r="BC33" s="212" t="s">
        <v>15</v>
      </c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4"/>
      <c r="BQ33" s="212" t="s">
        <v>15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4"/>
      <c r="CH33" s="212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4"/>
    </row>
    <row r="34" s="45" customFormat="1" ht="15"/>
    <row r="35" spans="1:102" s="1" customFormat="1" ht="15.7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</row>
    <row r="36" spans="1:102" s="8" customFormat="1" ht="13.5" customHeight="1">
      <c r="A36" s="183" t="s">
        <v>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 t="s">
        <v>3</v>
      </c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 t="s">
        <v>4</v>
      </c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</row>
    <row r="37" spans="1:27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5" ht="9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102" s="10" customFormat="1" ht="27.75" customHeight="1">
      <c r="A39" s="266" t="s">
        <v>291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</row>
    <row r="40" ht="3" customHeight="1"/>
  </sheetData>
  <sheetProtection/>
  <mergeCells count="161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9:CX39"/>
    <mergeCell ref="A35:AK35"/>
    <mergeCell ref="AL35:BV35"/>
    <mergeCell ref="BW35:CX35"/>
    <mergeCell ref="A36:AK36"/>
    <mergeCell ref="AL36:BV36"/>
    <mergeCell ref="BW36:CX3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X60"/>
  <sheetViews>
    <sheetView zoomScalePageLayoutView="0" workbookViewId="0" topLeftCell="A1">
      <selection activeCell="EE10" sqref="EE10"/>
    </sheetView>
  </sheetViews>
  <sheetFormatPr defaultColWidth="0.85546875" defaultRowHeight="15"/>
  <cols>
    <col min="1" max="16384" width="0.85546875" style="2" customWidth="1"/>
  </cols>
  <sheetData>
    <row r="1" s="1" customFormat="1" ht="15.75">
      <c r="CX1" s="11" t="s">
        <v>146</v>
      </c>
    </row>
    <row r="2" s="1" customFormat="1" ht="15.75"/>
    <row r="3" spans="1:102" s="1" customFormat="1" ht="66" customHeight="1">
      <c r="A3" s="196" t="s">
        <v>292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</row>
    <row r="4" s="1" customFormat="1" ht="15.75"/>
    <row r="5" spans="9:94" s="1" customFormat="1" ht="15.75"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</row>
    <row r="6" spans="9:102" s="1" customFormat="1" ht="15.75">
      <c r="I6" s="197" t="s">
        <v>148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8"/>
      <c r="CR6" s="8"/>
      <c r="CS6" s="8"/>
      <c r="CT6" s="8"/>
      <c r="CU6" s="8"/>
      <c r="CV6" s="8"/>
      <c r="CW6" s="8"/>
      <c r="CX6" s="8"/>
    </row>
    <row r="9" spans="1:102" s="12" customFormat="1" ht="15">
      <c r="A9" s="198" t="s">
        <v>69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200"/>
      <c r="AQ9" s="198" t="s">
        <v>143</v>
      </c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200"/>
    </row>
    <row r="10" spans="1:102" s="12" customFormat="1" ht="63" customHeight="1">
      <c r="A10" s="201" t="s">
        <v>293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3"/>
      <c r="AQ10" s="193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5"/>
      <c r="BC10" s="193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93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5"/>
      <c r="CA10" s="193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5"/>
      <c r="CM10" s="193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5"/>
    </row>
    <row r="11" spans="1:102" s="3" customFormat="1" ht="15.75" customHeight="1">
      <c r="A11" s="13"/>
      <c r="B11" s="191" t="s">
        <v>150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85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7"/>
      <c r="BC11" s="185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7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90"/>
      <c r="CA11" s="188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90"/>
      <c r="CM11" s="188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90"/>
    </row>
    <row r="12" spans="1:102" s="3" customFormat="1" ht="15.75" customHeight="1">
      <c r="A12" s="15"/>
      <c r="B12" s="191" t="s">
        <v>151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2"/>
      <c r="AQ12" s="185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7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7"/>
      <c r="BO12" s="188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90"/>
      <c r="CA12" s="188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90"/>
      <c r="CM12" s="188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90"/>
    </row>
    <row r="13" spans="1:102" s="3" customFormat="1" ht="15.75" customHeight="1">
      <c r="A13" s="13"/>
      <c r="B13" s="191" t="s">
        <v>152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2"/>
      <c r="AQ13" s="185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85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7"/>
      <c r="BO13" s="188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90"/>
      <c r="CA13" s="188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90"/>
      <c r="CM13" s="188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90"/>
    </row>
    <row r="14" spans="1:102" s="3" customFormat="1" ht="15.75" customHeight="1">
      <c r="A14" s="13"/>
      <c r="B14" s="191" t="s">
        <v>153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2"/>
      <c r="AQ14" s="185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7"/>
      <c r="BC14" s="185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7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90"/>
      <c r="CA14" s="188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90"/>
      <c r="CM14" s="188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90"/>
    </row>
    <row r="15" spans="1:102" s="3" customFormat="1" ht="15.75" customHeight="1">
      <c r="A15" s="13"/>
      <c r="B15" s="191" t="s">
        <v>154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2"/>
      <c r="AQ15" s="185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7"/>
      <c r="BC15" s="185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7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90"/>
      <c r="CA15" s="188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90"/>
      <c r="CM15" s="188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90"/>
    </row>
    <row r="16" spans="1:102" s="3" customFormat="1" ht="15.75" customHeight="1">
      <c r="A16" s="13"/>
      <c r="B16" s="191" t="s">
        <v>155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85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  <c r="BC16" s="185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7"/>
      <c r="BO16" s="188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90"/>
      <c r="CA16" s="188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90"/>
      <c r="CM16" s="188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90"/>
    </row>
    <row r="17" spans="1:102" s="3" customFormat="1" ht="15.75" customHeight="1">
      <c r="A17" s="13"/>
      <c r="B17" s="191" t="s">
        <v>156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185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7"/>
      <c r="BC17" s="185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7"/>
      <c r="BO17" s="188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90"/>
      <c r="CA17" s="188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90"/>
      <c r="CM17" s="188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90"/>
    </row>
    <row r="18" spans="1:102" s="3" customFormat="1" ht="15.75" customHeight="1">
      <c r="A18" s="13"/>
      <c r="B18" s="191" t="s">
        <v>157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2"/>
      <c r="AQ18" s="185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7"/>
      <c r="BC18" s="185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7"/>
      <c r="BO18" s="188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90"/>
      <c r="CA18" s="188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90"/>
      <c r="CM18" s="188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90"/>
    </row>
    <row r="19" spans="1:102" s="3" customFormat="1" ht="15.75" customHeight="1">
      <c r="A19" s="13"/>
      <c r="B19" s="191" t="s">
        <v>158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85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/>
      <c r="BC19" s="185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7"/>
      <c r="BO19" s="188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90"/>
      <c r="CA19" s="188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90"/>
      <c r="CM19" s="188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90"/>
    </row>
    <row r="20" spans="1:102" s="3" customFormat="1" ht="15.75" customHeight="1">
      <c r="A20" s="13"/>
      <c r="B20" s="191" t="s">
        <v>159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2"/>
      <c r="AQ20" s="185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7"/>
      <c r="BC20" s="185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7"/>
      <c r="BO20" s="188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90"/>
      <c r="CA20" s="188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90"/>
      <c r="CM20" s="188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90"/>
    </row>
    <row r="21" spans="1:102" s="3" customFormat="1" ht="15.75" customHeight="1">
      <c r="A21" s="13"/>
      <c r="B21" s="191" t="s">
        <v>160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2"/>
      <c r="AQ21" s="185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7"/>
      <c r="BO21" s="188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90"/>
      <c r="CA21" s="188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90"/>
      <c r="CM21" s="188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90"/>
    </row>
    <row r="22" spans="1:102" s="3" customFormat="1" ht="15.75" customHeight="1">
      <c r="A22" s="13"/>
      <c r="B22" s="191" t="s">
        <v>161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2"/>
      <c r="AQ22" s="185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7"/>
      <c r="BC22" s="185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7"/>
      <c r="BO22" s="188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90"/>
      <c r="CA22" s="188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90"/>
      <c r="CM22" s="188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90"/>
    </row>
    <row r="23" spans="1:102" s="3" customFormat="1" ht="15.75" customHeight="1">
      <c r="A23" s="13"/>
      <c r="B23" s="191" t="s">
        <v>162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2"/>
      <c r="AQ23" s="185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7"/>
      <c r="BC23" s="185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7"/>
      <c r="BO23" s="188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90"/>
      <c r="CA23" s="188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90"/>
      <c r="CM23" s="188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90"/>
    </row>
    <row r="24" spans="1:102" s="3" customFormat="1" ht="15.75" customHeight="1">
      <c r="A24" s="13"/>
      <c r="B24" s="191" t="s">
        <v>163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85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7"/>
      <c r="BO24" s="188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90"/>
      <c r="CA24" s="188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90"/>
      <c r="CM24" s="188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90"/>
    </row>
    <row r="25" spans="1:102" s="3" customFormat="1" ht="15.75" customHeight="1">
      <c r="A25" s="13"/>
      <c r="B25" s="191" t="s">
        <v>151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185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  <c r="BC25" s="185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7"/>
      <c r="BO25" s="188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90"/>
      <c r="CA25" s="188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90"/>
      <c r="CM25" s="188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90"/>
    </row>
    <row r="26" spans="1:102" s="3" customFormat="1" ht="15.75" customHeight="1">
      <c r="A26" s="13"/>
      <c r="B26" s="191" t="s">
        <v>294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2"/>
      <c r="AQ26" s="185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7"/>
      <c r="BC26" s="185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7"/>
      <c r="BO26" s="188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90"/>
      <c r="CA26" s="188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  <c r="CM26" s="188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90"/>
    </row>
    <row r="27" spans="1:102" s="3" customFormat="1" ht="15.75" customHeight="1">
      <c r="A27" s="13"/>
      <c r="B27" s="191" t="s">
        <v>156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185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7"/>
      <c r="BC27" s="185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7"/>
      <c r="BO27" s="188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90"/>
      <c r="CA27" s="188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90"/>
      <c r="CM27" s="188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90"/>
    </row>
    <row r="28" spans="1:102" s="3" customFormat="1" ht="15.75" customHeight="1">
      <c r="A28" s="13"/>
      <c r="B28" s="191" t="s">
        <v>295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2"/>
      <c r="AQ28" s="185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7"/>
      <c r="BO28" s="188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90"/>
      <c r="CA28" s="188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90"/>
      <c r="CM28" s="188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90"/>
    </row>
    <row r="29" spans="1:102" s="3" customFormat="1" ht="15.75" customHeight="1">
      <c r="A29" s="13"/>
      <c r="B29" s="191" t="s">
        <v>296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2"/>
      <c r="AQ29" s="185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7"/>
      <c r="BC29" s="185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7"/>
      <c r="BO29" s="188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90"/>
      <c r="CA29" s="188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90"/>
      <c r="CM29" s="188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90"/>
    </row>
    <row r="30" spans="1:102" s="3" customFormat="1" ht="15.75" customHeight="1">
      <c r="A30" s="13"/>
      <c r="B30" s="191" t="s">
        <v>165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85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7"/>
      <c r="BC30" s="185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7"/>
      <c r="BO30" s="188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90"/>
      <c r="CA30" s="188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90"/>
      <c r="CM30" s="188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90"/>
    </row>
    <row r="31" spans="1:102" s="3" customFormat="1" ht="15.75" customHeight="1">
      <c r="A31" s="13"/>
      <c r="B31" s="191" t="s">
        <v>167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2"/>
      <c r="AQ31" s="185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7"/>
      <c r="BC31" s="185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7"/>
      <c r="BO31" s="188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90"/>
      <c r="CA31" s="188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90"/>
      <c r="CM31" s="188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90"/>
    </row>
    <row r="32" spans="1:102" s="3" customFormat="1" ht="15.75" customHeight="1">
      <c r="A32" s="13"/>
      <c r="B32" s="191" t="s">
        <v>160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2"/>
      <c r="AQ32" s="185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7"/>
      <c r="BC32" s="185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7"/>
      <c r="BO32" s="188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90"/>
      <c r="CA32" s="188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90"/>
      <c r="CM32" s="188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90"/>
    </row>
    <row r="33" spans="1:102" s="3" customFormat="1" ht="15.75" customHeight="1">
      <c r="A33" s="13"/>
      <c r="B33" s="191" t="s">
        <v>161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2"/>
      <c r="AQ33" s="185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7"/>
      <c r="BO33" s="188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90"/>
      <c r="CA33" s="188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90"/>
      <c r="CM33" s="188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90"/>
    </row>
    <row r="34" spans="1:102" s="3" customFormat="1" ht="15.75" customHeight="1">
      <c r="A34" s="13"/>
      <c r="B34" s="191" t="s">
        <v>162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2"/>
      <c r="AQ34" s="185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7"/>
      <c r="BC34" s="185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7"/>
      <c r="BO34" s="188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90"/>
      <c r="CA34" s="188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90"/>
      <c r="CM34" s="188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90"/>
    </row>
    <row r="35" spans="1:102" s="3" customFormat="1" ht="15.75" customHeight="1">
      <c r="A35" s="13"/>
      <c r="B35" s="191" t="s">
        <v>297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2"/>
      <c r="AQ35" s="185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7"/>
      <c r="BO35" s="188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90"/>
      <c r="CA35" s="188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90"/>
      <c r="CM35" s="188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90"/>
    </row>
    <row r="36" spans="1:102" s="3" customFormat="1" ht="15.75" customHeight="1">
      <c r="A36" s="13"/>
      <c r="B36" s="191" t="s">
        <v>168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2"/>
      <c r="AQ36" s="185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/>
      <c r="BC36" s="185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7"/>
      <c r="BO36" s="188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90"/>
      <c r="CA36" s="188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90"/>
      <c r="CM36" s="188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90"/>
    </row>
    <row r="37" spans="1:102" s="3" customFormat="1" ht="15.75" customHeight="1">
      <c r="A37" s="13"/>
      <c r="B37" s="191" t="s">
        <v>169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2"/>
      <c r="AQ37" s="185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7"/>
      <c r="BC37" s="185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7"/>
      <c r="BO37" s="188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90"/>
      <c r="CA37" s="188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90"/>
      <c r="CM37" s="188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90"/>
    </row>
    <row r="38" spans="1:102" s="3" customFormat="1" ht="15.75" customHeight="1">
      <c r="A38" s="13"/>
      <c r="B38" s="191" t="s">
        <v>151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2"/>
      <c r="AQ38" s="185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7"/>
      <c r="BO38" s="188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90"/>
      <c r="CA38" s="188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90"/>
      <c r="CM38" s="188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90"/>
    </row>
    <row r="39" spans="1:102" s="3" customFormat="1" ht="15.75" customHeight="1">
      <c r="A39" s="13"/>
      <c r="B39" s="191" t="s">
        <v>170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2"/>
      <c r="AQ39" s="185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7"/>
      <c r="BC39" s="185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7"/>
      <c r="BO39" s="188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90"/>
      <c r="CA39" s="188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90"/>
      <c r="CM39" s="188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90"/>
    </row>
    <row r="40" spans="1:102" s="3" customFormat="1" ht="15.75" customHeight="1">
      <c r="A40" s="13"/>
      <c r="B40" s="191" t="s">
        <v>156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2"/>
      <c r="AQ40" s="185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7"/>
      <c r="BC40" s="185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7"/>
      <c r="BO40" s="188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  <c r="CA40" s="188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90"/>
      <c r="CM40" s="188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90"/>
    </row>
    <row r="41" spans="1:102" s="3" customFormat="1" ht="15.75" customHeight="1">
      <c r="A41" s="13"/>
      <c r="B41" s="191" t="s">
        <v>157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2"/>
      <c r="AQ41" s="185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7"/>
      <c r="BC41" s="185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7"/>
      <c r="BO41" s="188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90"/>
      <c r="CA41" s="188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90"/>
      <c r="CM41" s="188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90"/>
    </row>
    <row r="42" spans="1:102" s="3" customFormat="1" ht="15.75" customHeight="1">
      <c r="A42" s="13"/>
      <c r="B42" s="191" t="s">
        <v>171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2"/>
      <c r="AQ42" s="185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185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7"/>
      <c r="BO42" s="188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90"/>
      <c r="CA42" s="188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88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90"/>
    </row>
    <row r="43" spans="1:102" s="3" customFormat="1" ht="15.75" customHeight="1">
      <c r="A43" s="13"/>
      <c r="B43" s="191" t="s">
        <v>172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2"/>
      <c r="AQ43" s="185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7"/>
      <c r="BC43" s="185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7"/>
      <c r="BO43" s="188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90"/>
      <c r="CA43" s="188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90"/>
      <c r="CM43" s="188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90"/>
    </row>
    <row r="44" spans="1:102" s="3" customFormat="1" ht="15.75" customHeight="1">
      <c r="A44" s="13"/>
      <c r="B44" s="191" t="s">
        <v>173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2"/>
      <c r="AQ44" s="185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185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7"/>
      <c r="BO44" s="188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188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90"/>
      <c r="CM44" s="188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90"/>
    </row>
    <row r="45" spans="1:102" s="3" customFormat="1" ht="15.75" customHeight="1">
      <c r="A45" s="13"/>
      <c r="B45" s="191" t="s">
        <v>174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2"/>
      <c r="AQ45" s="185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185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7"/>
      <c r="BO45" s="188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90"/>
      <c r="CA45" s="188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90"/>
      <c r="CM45" s="188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90"/>
    </row>
    <row r="46" spans="1:102" s="3" customFormat="1" ht="15.75" customHeight="1">
      <c r="A46" s="13"/>
      <c r="B46" s="191" t="s">
        <v>165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2"/>
      <c r="AQ46" s="185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185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7"/>
      <c r="BO46" s="188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90"/>
      <c r="CA46" s="188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90"/>
      <c r="CM46" s="188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90"/>
    </row>
    <row r="47" spans="1:102" s="3" customFormat="1" ht="15.75" customHeight="1">
      <c r="A47" s="13"/>
      <c r="B47" s="191" t="s">
        <v>175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2"/>
      <c r="AQ47" s="185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185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7"/>
      <c r="BO47" s="188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188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90"/>
      <c r="CM47" s="188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90"/>
    </row>
    <row r="48" spans="1:102" s="3" customFormat="1" ht="15.75" customHeight="1">
      <c r="A48" s="13"/>
      <c r="B48" s="191" t="s">
        <v>176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2"/>
      <c r="AQ48" s="185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7"/>
      <c r="BC48" s="185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7"/>
      <c r="BO48" s="188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188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90"/>
      <c r="CM48" s="188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90"/>
    </row>
    <row r="49" spans="1:102" s="3" customFormat="1" ht="15.75" customHeight="1">
      <c r="A49" s="13"/>
      <c r="B49" s="191" t="s">
        <v>177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2"/>
      <c r="AQ49" s="185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7"/>
      <c r="BC49" s="185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7"/>
      <c r="BO49" s="188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90"/>
      <c r="CA49" s="188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90"/>
      <c r="CM49" s="188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90"/>
    </row>
    <row r="50" spans="1:102" s="3" customFormat="1" ht="15.75" customHeight="1">
      <c r="A50" s="13"/>
      <c r="B50" s="191" t="s">
        <v>167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2"/>
      <c r="AQ50" s="185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7"/>
      <c r="BC50" s="185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7"/>
      <c r="BO50" s="188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90"/>
      <c r="CA50" s="188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90"/>
      <c r="CM50" s="188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90"/>
    </row>
    <row r="51" spans="1:102" s="3" customFormat="1" ht="15.75" customHeight="1">
      <c r="A51" s="13"/>
      <c r="B51" s="191" t="s">
        <v>160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2"/>
      <c r="AQ51" s="185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7"/>
      <c r="BC51" s="185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7"/>
      <c r="BO51" s="188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90"/>
      <c r="CA51" s="188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90"/>
      <c r="CM51" s="188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90"/>
    </row>
    <row r="52" spans="1:102" s="3" customFormat="1" ht="15.75" customHeight="1">
      <c r="A52" s="13"/>
      <c r="B52" s="191" t="s">
        <v>178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2"/>
      <c r="AQ52" s="185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7"/>
      <c r="BC52" s="185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7"/>
      <c r="BO52" s="188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90"/>
      <c r="CA52" s="188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90"/>
      <c r="CM52" s="188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90"/>
    </row>
    <row r="53" spans="1:102" s="3" customFormat="1" ht="60.75" customHeight="1">
      <c r="A53" s="13"/>
      <c r="B53" s="184" t="s">
        <v>298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4"/>
      <c r="AQ53" s="185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7"/>
      <c r="BC53" s="185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7"/>
      <c r="BO53" s="188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90"/>
      <c r="CA53" s="188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90"/>
      <c r="CM53" s="188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90"/>
    </row>
    <row r="54" spans="1:102" s="3" customFormat="1" ht="1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s="1" customFormat="1" ht="15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</row>
    <row r="56" spans="1:102" s="8" customFormat="1" ht="13.5" customHeight="1">
      <c r="A56" s="183" t="s">
        <v>2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 t="s">
        <v>3</v>
      </c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 t="s">
        <v>4</v>
      </c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</row>
    <row r="57" spans="1:27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5" ht="9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102" s="10" customFormat="1" ht="27.75" customHeight="1">
      <c r="A59" s="180" t="s">
        <v>180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</row>
    <row r="60" spans="1:102" s="10" customFormat="1" ht="27.75" customHeight="1">
      <c r="A60" s="180" t="s">
        <v>299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</row>
    <row r="61" ht="3" customHeight="1"/>
  </sheetData>
  <sheetProtection/>
  <mergeCells count="277">
    <mergeCell ref="A3:CX3"/>
    <mergeCell ref="I5:CP5"/>
    <mergeCell ref="I6:CP6"/>
    <mergeCell ref="A9:AP9"/>
    <mergeCell ref="AQ9:CX9"/>
    <mergeCell ref="A10:AP10"/>
    <mergeCell ref="AQ10:BB10"/>
    <mergeCell ref="BC10:BN10"/>
    <mergeCell ref="BO10:BZ10"/>
    <mergeCell ref="CA10:CL10"/>
    <mergeCell ref="CM10:CX10"/>
    <mergeCell ref="B11:AP11"/>
    <mergeCell ref="AQ11:BB11"/>
    <mergeCell ref="BC11:BN11"/>
    <mergeCell ref="BO11:BZ11"/>
    <mergeCell ref="CA11:CL11"/>
    <mergeCell ref="CM11:CX11"/>
    <mergeCell ref="B12:AP12"/>
    <mergeCell ref="AQ12:BB12"/>
    <mergeCell ref="BC12:BN12"/>
    <mergeCell ref="BO12:BZ12"/>
    <mergeCell ref="CA12:CL12"/>
    <mergeCell ref="CM12:CX12"/>
    <mergeCell ref="B13:AP13"/>
    <mergeCell ref="AQ13:BB13"/>
    <mergeCell ref="BC13:BN13"/>
    <mergeCell ref="BO13:BZ13"/>
    <mergeCell ref="CA13:CL13"/>
    <mergeCell ref="CM13:CX13"/>
    <mergeCell ref="B14:AP14"/>
    <mergeCell ref="AQ14:BB14"/>
    <mergeCell ref="BC14:BN14"/>
    <mergeCell ref="BO14:BZ14"/>
    <mergeCell ref="CA14:CL14"/>
    <mergeCell ref="CM14:CX14"/>
    <mergeCell ref="B15:AP15"/>
    <mergeCell ref="AQ15:BB15"/>
    <mergeCell ref="BC15:BN15"/>
    <mergeCell ref="BO15:BZ15"/>
    <mergeCell ref="CA15:CL15"/>
    <mergeCell ref="CM15:CX15"/>
    <mergeCell ref="B16:AP16"/>
    <mergeCell ref="AQ16:BB16"/>
    <mergeCell ref="BC16:BN16"/>
    <mergeCell ref="BO16:BZ16"/>
    <mergeCell ref="CA16:CL16"/>
    <mergeCell ref="CM16:CX16"/>
    <mergeCell ref="B17:AP17"/>
    <mergeCell ref="AQ17:BB17"/>
    <mergeCell ref="BC17:BN17"/>
    <mergeCell ref="BO17:BZ17"/>
    <mergeCell ref="CA17:CL17"/>
    <mergeCell ref="CM17:CX17"/>
    <mergeCell ref="B18:AP18"/>
    <mergeCell ref="AQ18:BB18"/>
    <mergeCell ref="BC18:BN18"/>
    <mergeCell ref="BO18:BZ18"/>
    <mergeCell ref="CA18:CL18"/>
    <mergeCell ref="CM18:CX18"/>
    <mergeCell ref="B19:AP19"/>
    <mergeCell ref="AQ19:BB19"/>
    <mergeCell ref="BC19:BN19"/>
    <mergeCell ref="BO19:BZ19"/>
    <mergeCell ref="CA19:CL19"/>
    <mergeCell ref="CM19:CX19"/>
    <mergeCell ref="B20:AP20"/>
    <mergeCell ref="AQ20:BB20"/>
    <mergeCell ref="BC20:BN20"/>
    <mergeCell ref="BO20:BZ20"/>
    <mergeCell ref="CA20:CL20"/>
    <mergeCell ref="CM20:CX20"/>
    <mergeCell ref="B21:AP21"/>
    <mergeCell ref="AQ21:BB21"/>
    <mergeCell ref="BC21:BN21"/>
    <mergeCell ref="BO21:BZ21"/>
    <mergeCell ref="CA21:CL21"/>
    <mergeCell ref="CM21:CX21"/>
    <mergeCell ref="B22:AP22"/>
    <mergeCell ref="AQ22:BB22"/>
    <mergeCell ref="BC22:BN22"/>
    <mergeCell ref="BO22:BZ22"/>
    <mergeCell ref="CA22:CL22"/>
    <mergeCell ref="CM22:CX22"/>
    <mergeCell ref="B23:AP23"/>
    <mergeCell ref="AQ23:BB23"/>
    <mergeCell ref="BC23:BN23"/>
    <mergeCell ref="BO23:BZ23"/>
    <mergeCell ref="CA23:CL23"/>
    <mergeCell ref="CM23:CX23"/>
    <mergeCell ref="B24:AP24"/>
    <mergeCell ref="AQ24:BB24"/>
    <mergeCell ref="BC24:BN24"/>
    <mergeCell ref="BO24:BZ24"/>
    <mergeCell ref="CA24:CL24"/>
    <mergeCell ref="CM24:CX24"/>
    <mergeCell ref="B25:AP25"/>
    <mergeCell ref="AQ25:BB25"/>
    <mergeCell ref="BC25:BN25"/>
    <mergeCell ref="BO25:BZ25"/>
    <mergeCell ref="CA25:CL25"/>
    <mergeCell ref="CM25:CX25"/>
    <mergeCell ref="B26:AP26"/>
    <mergeCell ref="AQ26:BB26"/>
    <mergeCell ref="BC26:BN26"/>
    <mergeCell ref="BO26:BZ26"/>
    <mergeCell ref="CA26:CL26"/>
    <mergeCell ref="CM26:CX26"/>
    <mergeCell ref="B27:AP27"/>
    <mergeCell ref="AQ27:BB27"/>
    <mergeCell ref="BC27:BN27"/>
    <mergeCell ref="BO27:BZ27"/>
    <mergeCell ref="CA27:CL27"/>
    <mergeCell ref="CM27:CX27"/>
    <mergeCell ref="B28:AP28"/>
    <mergeCell ref="AQ28:BB28"/>
    <mergeCell ref="BC28:BN28"/>
    <mergeCell ref="BO28:BZ28"/>
    <mergeCell ref="CA28:CL28"/>
    <mergeCell ref="CM28:CX28"/>
    <mergeCell ref="B29:AP29"/>
    <mergeCell ref="AQ29:BB29"/>
    <mergeCell ref="BC29:BN29"/>
    <mergeCell ref="BO29:BZ29"/>
    <mergeCell ref="CA29:CL29"/>
    <mergeCell ref="CM29:CX29"/>
    <mergeCell ref="B30:AP30"/>
    <mergeCell ref="AQ30:BB30"/>
    <mergeCell ref="BC30:BN30"/>
    <mergeCell ref="BO30:BZ30"/>
    <mergeCell ref="CA30:CL30"/>
    <mergeCell ref="CM30:CX30"/>
    <mergeCell ref="B31:AP31"/>
    <mergeCell ref="AQ31:BB31"/>
    <mergeCell ref="BC31:BN31"/>
    <mergeCell ref="BO31:BZ31"/>
    <mergeCell ref="CA31:CL31"/>
    <mergeCell ref="CM31:CX31"/>
    <mergeCell ref="B32:AP32"/>
    <mergeCell ref="AQ32:BB32"/>
    <mergeCell ref="BC32:BN32"/>
    <mergeCell ref="BO32:BZ32"/>
    <mergeCell ref="CA32:CL32"/>
    <mergeCell ref="CM32:CX32"/>
    <mergeCell ref="B33:AP33"/>
    <mergeCell ref="AQ33:BB33"/>
    <mergeCell ref="BC33:BN33"/>
    <mergeCell ref="BO33:BZ33"/>
    <mergeCell ref="CA33:CL33"/>
    <mergeCell ref="CM33:CX33"/>
    <mergeCell ref="B34:AP34"/>
    <mergeCell ref="AQ34:BB34"/>
    <mergeCell ref="BC34:BN34"/>
    <mergeCell ref="BO34:BZ34"/>
    <mergeCell ref="CA34:CL34"/>
    <mergeCell ref="CM34:CX34"/>
    <mergeCell ref="B35:AP35"/>
    <mergeCell ref="AQ35:BB35"/>
    <mergeCell ref="BC35:BN35"/>
    <mergeCell ref="BO35:BZ35"/>
    <mergeCell ref="CA35:CL35"/>
    <mergeCell ref="CM35:CX35"/>
    <mergeCell ref="B36:AP36"/>
    <mergeCell ref="AQ36:BB36"/>
    <mergeCell ref="BC36:BN36"/>
    <mergeCell ref="BO36:BZ36"/>
    <mergeCell ref="CA36:CL36"/>
    <mergeCell ref="CM36:CX36"/>
    <mergeCell ref="B37:AP37"/>
    <mergeCell ref="AQ37:BB37"/>
    <mergeCell ref="BC37:BN37"/>
    <mergeCell ref="BO37:BZ37"/>
    <mergeCell ref="CA37:CL37"/>
    <mergeCell ref="CM37:CX37"/>
    <mergeCell ref="B38:AP38"/>
    <mergeCell ref="AQ38:BB38"/>
    <mergeCell ref="BC38:BN38"/>
    <mergeCell ref="BO38:BZ38"/>
    <mergeCell ref="CA38:CL38"/>
    <mergeCell ref="CM38:CX38"/>
    <mergeCell ref="B39:AP39"/>
    <mergeCell ref="AQ39:BB39"/>
    <mergeCell ref="BC39:BN39"/>
    <mergeCell ref="BO39:BZ39"/>
    <mergeCell ref="CA39:CL39"/>
    <mergeCell ref="CM39:CX39"/>
    <mergeCell ref="B40:AP40"/>
    <mergeCell ref="AQ40:BB40"/>
    <mergeCell ref="BC40:BN40"/>
    <mergeCell ref="BO40:BZ40"/>
    <mergeCell ref="CA40:CL40"/>
    <mergeCell ref="CM40:CX40"/>
    <mergeCell ref="B41:AP41"/>
    <mergeCell ref="AQ41:BB41"/>
    <mergeCell ref="BC41:BN41"/>
    <mergeCell ref="BO41:BZ41"/>
    <mergeCell ref="CA41:CL41"/>
    <mergeCell ref="CM41:CX41"/>
    <mergeCell ref="B42:AP42"/>
    <mergeCell ref="AQ42:BB42"/>
    <mergeCell ref="BC42:BN42"/>
    <mergeCell ref="BO42:BZ42"/>
    <mergeCell ref="CA42:CL42"/>
    <mergeCell ref="CM42:CX42"/>
    <mergeCell ref="B43:AP43"/>
    <mergeCell ref="AQ43:BB43"/>
    <mergeCell ref="BC43:BN43"/>
    <mergeCell ref="BO43:BZ43"/>
    <mergeCell ref="CA43:CL43"/>
    <mergeCell ref="CM43:CX43"/>
    <mergeCell ref="B44:AP44"/>
    <mergeCell ref="AQ44:BB44"/>
    <mergeCell ref="BC44:BN44"/>
    <mergeCell ref="BO44:BZ44"/>
    <mergeCell ref="CA44:CL44"/>
    <mergeCell ref="CM44:CX44"/>
    <mergeCell ref="B45:AP45"/>
    <mergeCell ref="AQ45:BB45"/>
    <mergeCell ref="BC45:BN45"/>
    <mergeCell ref="BO45:BZ45"/>
    <mergeCell ref="CA45:CL45"/>
    <mergeCell ref="CM45:CX45"/>
    <mergeCell ref="B46:AP46"/>
    <mergeCell ref="AQ46:BB46"/>
    <mergeCell ref="BC46:BN46"/>
    <mergeCell ref="BO46:BZ46"/>
    <mergeCell ref="CA46:CL46"/>
    <mergeCell ref="CM46:CX46"/>
    <mergeCell ref="B47:AP47"/>
    <mergeCell ref="AQ47:BB47"/>
    <mergeCell ref="BC47:BN47"/>
    <mergeCell ref="BO47:BZ47"/>
    <mergeCell ref="CA47:CL47"/>
    <mergeCell ref="CM47:CX47"/>
    <mergeCell ref="B48:AP48"/>
    <mergeCell ref="AQ48:BB48"/>
    <mergeCell ref="BC48:BN48"/>
    <mergeCell ref="BO48:BZ48"/>
    <mergeCell ref="CA48:CL48"/>
    <mergeCell ref="CM48:CX48"/>
    <mergeCell ref="B49:AP49"/>
    <mergeCell ref="AQ49:BB49"/>
    <mergeCell ref="BC49:BN49"/>
    <mergeCell ref="BO49:BZ49"/>
    <mergeCell ref="CA49:CL49"/>
    <mergeCell ref="CM49:CX49"/>
    <mergeCell ref="B50:AP50"/>
    <mergeCell ref="AQ50:BB50"/>
    <mergeCell ref="BC50:BN50"/>
    <mergeCell ref="BO50:BZ50"/>
    <mergeCell ref="CA50:CL50"/>
    <mergeCell ref="CM50:CX50"/>
    <mergeCell ref="B51:AP51"/>
    <mergeCell ref="AQ51:BB51"/>
    <mergeCell ref="BC51:BN51"/>
    <mergeCell ref="BO51:BZ51"/>
    <mergeCell ref="CA51:CL51"/>
    <mergeCell ref="CM51:CX51"/>
    <mergeCell ref="B52:AP52"/>
    <mergeCell ref="AQ52:BB52"/>
    <mergeCell ref="BC52:BN52"/>
    <mergeCell ref="BO52:BZ52"/>
    <mergeCell ref="CA52:CL52"/>
    <mergeCell ref="CM52:CX52"/>
    <mergeCell ref="B53:AO53"/>
    <mergeCell ref="AQ53:BB53"/>
    <mergeCell ref="BC53:BN53"/>
    <mergeCell ref="BO53:BZ53"/>
    <mergeCell ref="CA53:CL53"/>
    <mergeCell ref="CM53:CX53"/>
    <mergeCell ref="A59:CX59"/>
    <mergeCell ref="A60:CX60"/>
    <mergeCell ref="A55:AK55"/>
    <mergeCell ref="AL55:BV55"/>
    <mergeCell ref="BW55:CX55"/>
    <mergeCell ref="A56:AK56"/>
    <mergeCell ref="AL56:BV56"/>
    <mergeCell ref="BW56:CX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tabSelected="1" zoomScaleSheetLayoutView="80" zoomScalePageLayoutView="0" workbookViewId="0" topLeftCell="A1">
      <selection activeCell="F11" sqref="F11"/>
    </sheetView>
  </sheetViews>
  <sheetFormatPr defaultColWidth="24.8515625" defaultRowHeight="15"/>
  <cols>
    <col min="1" max="1" width="3.140625" style="60" customWidth="1"/>
    <col min="2" max="2" width="35.57421875" style="60" customWidth="1"/>
    <col min="3" max="3" width="21.57421875" style="60" customWidth="1"/>
    <col min="4" max="4" width="33.28125" style="60" customWidth="1"/>
    <col min="5" max="16384" width="24.8515625" style="60" customWidth="1"/>
  </cols>
  <sheetData>
    <row r="1" ht="30" customHeight="1">
      <c r="D1" s="157" t="s">
        <v>398</v>
      </c>
    </row>
    <row r="2" spans="1:4" ht="48.75" customHeight="1">
      <c r="A2" s="163" t="s">
        <v>301</v>
      </c>
      <c r="B2" s="163"/>
      <c r="C2" s="163"/>
      <c r="D2" s="163"/>
    </row>
    <row r="3" ht="6" customHeight="1"/>
    <row r="4" spans="1:4" ht="30" customHeight="1">
      <c r="A4" s="159" t="s">
        <v>347</v>
      </c>
      <c r="B4" s="159"/>
      <c r="C4" s="159"/>
      <c r="D4" s="159"/>
    </row>
    <row r="5" spans="1:4" ht="15.75">
      <c r="A5" s="162" t="s">
        <v>63</v>
      </c>
      <c r="B5" s="162"/>
      <c r="C5" s="162"/>
      <c r="D5" s="162"/>
    </row>
    <row r="6" spans="1:4" ht="15.75">
      <c r="A6" s="61"/>
      <c r="B6" s="61"/>
      <c r="C6" s="61"/>
      <c r="D6" s="61"/>
    </row>
    <row r="7" spans="1:4" ht="15.75">
      <c r="A7" s="62"/>
      <c r="D7" s="102" t="s">
        <v>371</v>
      </c>
    </row>
    <row r="8" spans="1:4" ht="63.75" customHeight="1">
      <c r="A8" s="58" t="s">
        <v>0</v>
      </c>
      <c r="B8" s="58" t="s">
        <v>343</v>
      </c>
      <c r="C8" s="58" t="s">
        <v>344</v>
      </c>
      <c r="D8" s="58" t="s">
        <v>142</v>
      </c>
    </row>
    <row r="9" spans="1:4" ht="15.75">
      <c r="A9" s="58">
        <v>1</v>
      </c>
      <c r="B9" s="58">
        <v>2</v>
      </c>
      <c r="C9" s="58">
        <v>3</v>
      </c>
      <c r="D9" s="58">
        <v>4</v>
      </c>
    </row>
    <row r="10" spans="1:5" ht="31.5">
      <c r="A10" s="63">
        <v>1</v>
      </c>
      <c r="B10" s="64" t="s">
        <v>345</v>
      </c>
      <c r="C10" s="58">
        <v>0</v>
      </c>
      <c r="D10" s="58">
        <v>84</v>
      </c>
      <c r="E10" s="65"/>
    </row>
    <row r="11" spans="1:4" ht="31.5">
      <c r="A11" s="63">
        <v>2</v>
      </c>
      <c r="B11" s="64" t="s">
        <v>345</v>
      </c>
      <c r="C11" s="58">
        <v>0</v>
      </c>
      <c r="D11" s="58">
        <v>84</v>
      </c>
    </row>
    <row r="12" spans="1:4" ht="31.5">
      <c r="A12" s="63">
        <v>3</v>
      </c>
      <c r="B12" s="64" t="s">
        <v>345</v>
      </c>
      <c r="C12" s="58">
        <v>0</v>
      </c>
      <c r="D12" s="58">
        <v>84</v>
      </c>
    </row>
    <row r="13" spans="1:4" ht="31.5">
      <c r="A13" s="63">
        <v>4</v>
      </c>
      <c r="B13" s="64" t="s">
        <v>345</v>
      </c>
      <c r="C13" s="58">
        <v>0</v>
      </c>
      <c r="D13" s="58">
        <v>84</v>
      </c>
    </row>
    <row r="14" spans="1:4" ht="31.5">
      <c r="A14" s="63">
        <v>5</v>
      </c>
      <c r="B14" s="64" t="s">
        <v>345</v>
      </c>
      <c r="C14" s="58">
        <v>0</v>
      </c>
      <c r="D14" s="58">
        <v>84</v>
      </c>
    </row>
    <row r="15" spans="1:4" ht="31.5">
      <c r="A15" s="63">
        <v>6</v>
      </c>
      <c r="B15" s="64" t="s">
        <v>345</v>
      </c>
      <c r="C15" s="58">
        <v>0</v>
      </c>
      <c r="D15" s="58">
        <v>84</v>
      </c>
    </row>
    <row r="16" spans="1:4" ht="31.5">
      <c r="A16" s="63">
        <v>7</v>
      </c>
      <c r="B16" s="64" t="s">
        <v>345</v>
      </c>
      <c r="C16" s="58">
        <v>0</v>
      </c>
      <c r="D16" s="58">
        <v>84</v>
      </c>
    </row>
    <row r="17" spans="1:4" ht="31.5">
      <c r="A17" s="63">
        <v>8</v>
      </c>
      <c r="B17" s="64" t="s">
        <v>345</v>
      </c>
      <c r="C17" s="58">
        <v>0</v>
      </c>
      <c r="D17" s="58">
        <v>84</v>
      </c>
    </row>
    <row r="18" spans="1:4" ht="31.5">
      <c r="A18" s="63">
        <v>9</v>
      </c>
      <c r="B18" s="64" t="s">
        <v>345</v>
      </c>
      <c r="C18" s="58">
        <v>0</v>
      </c>
      <c r="D18" s="58">
        <v>84</v>
      </c>
    </row>
    <row r="19" spans="1:4" ht="31.5">
      <c r="A19" s="63">
        <v>10</v>
      </c>
      <c r="B19" s="64" t="s">
        <v>345</v>
      </c>
      <c r="C19" s="58">
        <v>0</v>
      </c>
      <c r="D19" s="58">
        <v>84</v>
      </c>
    </row>
    <row r="20" spans="1:4" ht="31.5">
      <c r="A20" s="63">
        <v>11</v>
      </c>
      <c r="B20" s="64" t="s">
        <v>345</v>
      </c>
      <c r="C20" s="58">
        <v>0</v>
      </c>
      <c r="D20" s="58">
        <v>84</v>
      </c>
    </row>
    <row r="21" spans="1:4" ht="31.5">
      <c r="A21" s="63">
        <v>12</v>
      </c>
      <c r="B21" s="64" t="s">
        <v>345</v>
      </c>
      <c r="C21" s="58">
        <v>0</v>
      </c>
      <c r="D21" s="58">
        <v>84</v>
      </c>
    </row>
    <row r="22" spans="1:4" ht="15.75">
      <c r="A22" s="66"/>
      <c r="B22" s="66"/>
      <c r="C22" s="59"/>
      <c r="D22" s="59"/>
    </row>
    <row r="23" spans="1:4" ht="26.25" customHeight="1">
      <c r="A23" s="160" t="s">
        <v>372</v>
      </c>
      <c r="B23" s="161"/>
      <c r="C23" s="161"/>
      <c r="D23" s="161"/>
    </row>
    <row r="24" spans="1:4" ht="15.75">
      <c r="A24" s="66"/>
      <c r="B24" s="66"/>
      <c r="C24" s="59"/>
      <c r="D24" s="59"/>
    </row>
    <row r="25" spans="1:4" ht="15.75">
      <c r="A25" s="66"/>
      <c r="C25" s="59"/>
      <c r="D25" s="59"/>
    </row>
    <row r="26" ht="15.75">
      <c r="A26" s="62"/>
    </row>
    <row r="27" spans="2:4" ht="15.75">
      <c r="B27" s="67" t="s">
        <v>135</v>
      </c>
      <c r="C27" s="68"/>
      <c r="D27" s="68" t="s">
        <v>81</v>
      </c>
    </row>
    <row r="28" spans="1:4" ht="15" customHeight="1">
      <c r="A28" s="158" t="s">
        <v>2</v>
      </c>
      <c r="B28" s="158"/>
      <c r="C28" s="69" t="s">
        <v>4</v>
      </c>
      <c r="D28" s="69" t="s">
        <v>3</v>
      </c>
    </row>
  </sheetData>
  <sheetProtection/>
  <mergeCells count="5">
    <mergeCell ref="A28:B28"/>
    <mergeCell ref="A4:D4"/>
    <mergeCell ref="A23:D23"/>
    <mergeCell ref="A5:D5"/>
    <mergeCell ref="A2:D2"/>
  </mergeCells>
  <printOptions horizontalCentered="1"/>
  <pageMargins left="0.984251968503937" right="0.5905511811023623" top="0.5905511811023623" bottom="0.5905511811023623" header="0.31496062992125984" footer="0.31496062992125984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PAR26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0.7109375" style="114" customWidth="1"/>
    <col min="2" max="2" width="16.140625" style="114" customWidth="1"/>
    <col min="3" max="3" width="15.140625" style="114" customWidth="1"/>
    <col min="4" max="4" width="0" style="65" hidden="1" customWidth="1"/>
    <col min="5" max="16384" width="9.140625" style="114" customWidth="1"/>
  </cols>
  <sheetData>
    <row r="1" spans="1:3" ht="65.25" customHeight="1">
      <c r="A1" s="268" t="s">
        <v>313</v>
      </c>
      <c r="B1" s="269"/>
      <c r="C1" s="269"/>
    </row>
    <row r="3" spans="1:3" ht="47.25" customHeight="1">
      <c r="A3" s="268" t="s">
        <v>342</v>
      </c>
      <c r="B3" s="268"/>
      <c r="C3" s="268"/>
    </row>
    <row r="4" spans="1:3" ht="15.75">
      <c r="A4" s="115"/>
      <c r="B4" s="115"/>
      <c r="C4" s="115"/>
    </row>
    <row r="5" spans="1:3" ht="15.75">
      <c r="A5" s="115"/>
      <c r="B5" s="115"/>
      <c r="C5" s="116" t="str">
        <f>'1.1'!D7</f>
        <v>за 2014 г.</v>
      </c>
    </row>
    <row r="6" spans="1:3" ht="47.25">
      <c r="A6" s="117" t="s">
        <v>69</v>
      </c>
      <c r="B6" s="118" t="s">
        <v>70</v>
      </c>
      <c r="C6" s="117" t="s">
        <v>8</v>
      </c>
    </row>
    <row r="7" spans="1:4" ht="47.25">
      <c r="A7" s="64" t="s">
        <v>353</v>
      </c>
      <c r="B7" s="118" t="s">
        <v>77</v>
      </c>
      <c r="C7" s="119">
        <f>'1.2'!D7</f>
        <v>0</v>
      </c>
      <c r="D7" s="65" t="s">
        <v>314</v>
      </c>
    </row>
    <row r="8" spans="1:4" ht="47.25">
      <c r="A8" s="64" t="s">
        <v>354</v>
      </c>
      <c r="B8" s="118" t="s">
        <v>72</v>
      </c>
      <c r="C8" s="120">
        <v>0</v>
      </c>
      <c r="D8" s="65" t="s">
        <v>340</v>
      </c>
    </row>
    <row r="9" spans="1:4" ht="31.5">
      <c r="A9" s="64" t="s">
        <v>355</v>
      </c>
      <c r="B9" s="118" t="s">
        <v>73</v>
      </c>
      <c r="C9" s="121">
        <f>0.1*'2.1'!F38+0.7*'2.2'!F23+0.2*'2.3'!F35</f>
        <v>1.2125</v>
      </c>
      <c r="D9" s="65" t="s">
        <v>314</v>
      </c>
    </row>
    <row r="10" spans="1:4" ht="15.75">
      <c r="A10" s="64" t="s">
        <v>356</v>
      </c>
      <c r="B10" s="118" t="s">
        <v>71</v>
      </c>
      <c r="C10" s="120">
        <f>'1.4'!F6</f>
        <v>0</v>
      </c>
      <c r="D10" s="65" t="s">
        <v>314</v>
      </c>
    </row>
    <row r="11" spans="1:4" ht="15.75">
      <c r="A11" s="64" t="s">
        <v>357</v>
      </c>
      <c r="B11" s="118" t="s">
        <v>71</v>
      </c>
      <c r="C11" s="120">
        <f>'1.4'!F7</f>
        <v>0</v>
      </c>
      <c r="D11" s="65" t="s">
        <v>314</v>
      </c>
    </row>
    <row r="12" spans="1:4" ht="15.75">
      <c r="A12" s="64" t="s">
        <v>358</v>
      </c>
      <c r="B12" s="118" t="s">
        <v>71</v>
      </c>
      <c r="C12" s="121">
        <f>'1.4'!F8</f>
        <v>1.0102</v>
      </c>
      <c r="D12" s="65" t="s">
        <v>314</v>
      </c>
    </row>
    <row r="13" spans="1:4" ht="47.25" customHeight="1">
      <c r="A13" s="122" t="s">
        <v>359</v>
      </c>
      <c r="B13" s="118" t="s">
        <v>80</v>
      </c>
      <c r="C13" s="117">
        <v>0</v>
      </c>
      <c r="D13" s="65" t="s">
        <v>315</v>
      </c>
    </row>
    <row r="14" spans="1:4" ht="63">
      <c r="A14" s="122" t="s">
        <v>360</v>
      </c>
      <c r="B14" s="118" t="s">
        <v>80</v>
      </c>
      <c r="C14" s="117" t="s">
        <v>15</v>
      </c>
      <c r="D14" s="65" t="s">
        <v>328</v>
      </c>
    </row>
    <row r="15" spans="1:3" ht="47.25">
      <c r="A15" s="122" t="s">
        <v>361</v>
      </c>
      <c r="B15" s="118" t="s">
        <v>80</v>
      </c>
      <c r="C15" s="117">
        <f>IF(C9&lt;C12,-1,0)</f>
        <v>0</v>
      </c>
    </row>
    <row r="16" spans="1:3" ht="15.75">
      <c r="A16" s="149"/>
      <c r="B16" s="150"/>
      <c r="C16" s="151"/>
    </row>
    <row r="18" spans="1:4" ht="15.75">
      <c r="A18" s="123" t="s">
        <v>135</v>
      </c>
      <c r="B18" s="123"/>
      <c r="C18" s="123" t="s">
        <v>81</v>
      </c>
      <c r="D18" s="124"/>
    </row>
    <row r="19" spans="1:4" ht="15.75">
      <c r="A19" s="125" t="s">
        <v>2</v>
      </c>
      <c r="B19" s="125" t="s">
        <v>4</v>
      </c>
      <c r="C19" s="125" t="s">
        <v>3</v>
      </c>
      <c r="D19" s="124"/>
    </row>
    <row r="147" ht="15"/>
    <row r="211" ht="15"/>
    <row r="224" ht="15"/>
    <row r="269" ht="15"/>
  </sheetData>
  <sheetProtection/>
  <mergeCells count="2">
    <mergeCell ref="A3:C3"/>
    <mergeCell ref="A1:C1"/>
  </mergeCells>
  <hyperlinks>
    <hyperlink ref="B8" location="Par211" display="Par211"/>
    <hyperlink ref="B9" location="Par224" display="Par224"/>
    <hyperlink ref="B10" location="Par147" display="Par147"/>
    <hyperlink ref="B11" location="Par147" display="Par147"/>
    <hyperlink ref="B12" location="Par147" display="Par147"/>
    <hyperlink ref="B13" location="Par269" display="Par269"/>
    <hyperlink ref="B14:B15" location="Par269" display="Par269"/>
  </hyperlink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2"/>
  <ignoredErrors>
    <ignoredError sqref="B7" numberStoredAsText="1"/>
    <ignoredError sqref="B10:B12" twoDigitTextYear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PAR27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0.7109375" style="114" customWidth="1"/>
    <col min="2" max="2" width="24.140625" style="114" customWidth="1"/>
    <col min="3" max="3" width="17.00390625" style="114" customWidth="1"/>
    <col min="4" max="4" width="0" style="65" hidden="1" customWidth="1"/>
    <col min="5" max="16384" width="9.140625" style="114" customWidth="1"/>
  </cols>
  <sheetData>
    <row r="1" spans="1:3" ht="48.75" customHeight="1">
      <c r="A1" s="158" t="s">
        <v>341</v>
      </c>
      <c r="B1" s="158"/>
      <c r="C1" s="158"/>
    </row>
    <row r="2" spans="1:3" ht="15.75">
      <c r="A2" s="84"/>
      <c r="B2" s="84"/>
      <c r="C2" s="84"/>
    </row>
    <row r="3" spans="1:3" ht="15.75">
      <c r="A3" s="84"/>
      <c r="B3" s="84"/>
      <c r="C3" s="126" t="str">
        <f>'1.1'!D7</f>
        <v>за 2014 г.</v>
      </c>
    </row>
    <row r="4" spans="1:3" ht="31.5">
      <c r="A4" s="127" t="s">
        <v>69</v>
      </c>
      <c r="B4" s="127" t="s">
        <v>70</v>
      </c>
      <c r="C4" s="127" t="s">
        <v>8</v>
      </c>
    </row>
    <row r="5" spans="1:3" ht="94.5">
      <c r="A5" s="271" t="s">
        <v>74</v>
      </c>
      <c r="B5" s="128" t="s">
        <v>78</v>
      </c>
      <c r="C5" s="270">
        <v>0.65</v>
      </c>
    </row>
    <row r="6" spans="1:3" ht="47.25">
      <c r="A6" s="271"/>
      <c r="B6" s="129" t="s">
        <v>79</v>
      </c>
      <c r="C6" s="270"/>
    </row>
    <row r="7" spans="1:4" ht="31.5">
      <c r="A7" s="128" t="s">
        <v>362</v>
      </c>
      <c r="B7" s="130" t="s">
        <v>75</v>
      </c>
      <c r="C7" s="130">
        <f>1-C5</f>
        <v>0.35</v>
      </c>
      <c r="D7" s="65" t="s">
        <v>314</v>
      </c>
    </row>
    <row r="8" spans="1:4" ht="31.5">
      <c r="A8" s="128" t="s">
        <v>363</v>
      </c>
      <c r="B8" s="127" t="s">
        <v>76</v>
      </c>
      <c r="C8" s="130">
        <f>'7.1'!C13</f>
        <v>0</v>
      </c>
      <c r="D8" s="65" t="s">
        <v>315</v>
      </c>
    </row>
    <row r="9" spans="1:4" ht="31.5">
      <c r="A9" s="128" t="s">
        <v>364</v>
      </c>
      <c r="B9" s="127" t="s">
        <v>76</v>
      </c>
      <c r="C9" s="130">
        <f>'7.1'!C15</f>
        <v>0</v>
      </c>
      <c r="D9" s="65" t="s">
        <v>314</v>
      </c>
    </row>
    <row r="10" spans="1:4" ht="31.5">
      <c r="A10" s="128" t="s">
        <v>365</v>
      </c>
      <c r="B10" s="127">
        <v>7</v>
      </c>
      <c r="C10" s="130">
        <f>C8*C5+C9*C7</f>
        <v>0</v>
      </c>
      <c r="D10" s="65" t="s">
        <v>314</v>
      </c>
    </row>
    <row r="14" spans="1:3" ht="15.75">
      <c r="A14" s="123" t="s">
        <v>135</v>
      </c>
      <c r="B14" s="123"/>
      <c r="C14" s="123" t="s">
        <v>81</v>
      </c>
    </row>
    <row r="15" spans="1:3" ht="15.75">
      <c r="A15" s="125" t="s">
        <v>2</v>
      </c>
      <c r="B15" s="125" t="s">
        <v>4</v>
      </c>
      <c r="C15" s="125" t="s">
        <v>3</v>
      </c>
    </row>
    <row r="269" ht="15"/>
    <row r="272" ht="15"/>
  </sheetData>
  <sheetProtection/>
  <mergeCells count="3">
    <mergeCell ref="A1:C1"/>
    <mergeCell ref="C5:C6"/>
    <mergeCell ref="A5:A6"/>
  </mergeCells>
  <hyperlinks>
    <hyperlink ref="B8" location="Par269" display="Par269"/>
    <hyperlink ref="B9" location="Par269" display="Par269"/>
    <hyperlink ref="B10" location="Par272" display="Par272"/>
  </hyperlink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E23"/>
  <sheetViews>
    <sheetView zoomScaleSheetLayoutView="100" zoomScalePageLayoutView="0" workbookViewId="0" topLeftCell="A1">
      <selection activeCell="X3" sqref="X3"/>
    </sheetView>
  </sheetViews>
  <sheetFormatPr defaultColWidth="0.85546875" defaultRowHeight="15"/>
  <cols>
    <col min="1" max="4" width="0.85546875" style="142" customWidth="1"/>
    <col min="5" max="5" width="35.8515625" style="142" bestFit="1" customWidth="1"/>
    <col min="6" max="16384" width="0.85546875" style="142" customWidth="1"/>
  </cols>
  <sheetData>
    <row r="1" spans="1:161" s="131" customFormat="1" ht="32.25" customHeight="1">
      <c r="A1" s="272" t="s">
        <v>369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</row>
    <row r="2" spans="1:161" s="131" customFormat="1" ht="15.75">
      <c r="A2" s="273" t="s">
        <v>63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  <c r="EE2" s="273"/>
      <c r="EF2" s="273"/>
      <c r="EG2" s="273"/>
      <c r="EH2" s="273"/>
      <c r="EI2" s="273"/>
      <c r="EJ2" s="273"/>
      <c r="EK2" s="273"/>
      <c r="EL2" s="273"/>
      <c r="EM2" s="273"/>
      <c r="EN2" s="273"/>
      <c r="EO2" s="273"/>
      <c r="EP2" s="273"/>
      <c r="EQ2" s="273"/>
      <c r="ER2" s="273"/>
      <c r="ES2" s="273"/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3"/>
    </row>
    <row r="5" spans="1:161" s="132" customFormat="1" ht="100.5" customHeight="1">
      <c r="A5" s="274" t="s">
        <v>115</v>
      </c>
      <c r="B5" s="275"/>
      <c r="C5" s="275"/>
      <c r="D5" s="276"/>
      <c r="E5" s="274" t="s">
        <v>366</v>
      </c>
      <c r="F5" s="274" t="s">
        <v>114</v>
      </c>
      <c r="G5" s="275"/>
      <c r="H5" s="275"/>
      <c r="I5" s="275"/>
      <c r="J5" s="275"/>
      <c r="K5" s="276"/>
      <c r="L5" s="274" t="s">
        <v>113</v>
      </c>
      <c r="M5" s="275"/>
      <c r="N5" s="275"/>
      <c r="O5" s="275"/>
      <c r="P5" s="276"/>
      <c r="Q5" s="274" t="s">
        <v>112</v>
      </c>
      <c r="R5" s="275"/>
      <c r="S5" s="275"/>
      <c r="T5" s="275"/>
      <c r="U5" s="276"/>
      <c r="V5" s="274" t="s">
        <v>137</v>
      </c>
      <c r="W5" s="275"/>
      <c r="X5" s="275"/>
      <c r="Y5" s="275"/>
      <c r="Z5" s="276"/>
      <c r="AA5" s="274" t="s">
        <v>367</v>
      </c>
      <c r="AB5" s="275"/>
      <c r="AC5" s="275"/>
      <c r="AD5" s="275"/>
      <c r="AE5" s="276"/>
      <c r="AF5" s="274" t="s">
        <v>368</v>
      </c>
      <c r="AG5" s="275"/>
      <c r="AH5" s="275"/>
      <c r="AI5" s="275"/>
      <c r="AJ5" s="276"/>
      <c r="AK5" s="302" t="s">
        <v>111</v>
      </c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4"/>
      <c r="BR5" s="302" t="s">
        <v>110</v>
      </c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4"/>
      <c r="DS5" s="274" t="s">
        <v>109</v>
      </c>
      <c r="DT5" s="275"/>
      <c r="DU5" s="275"/>
      <c r="DV5" s="275"/>
      <c r="DW5" s="276"/>
      <c r="DX5" s="274" t="s">
        <v>108</v>
      </c>
      <c r="DY5" s="275"/>
      <c r="DZ5" s="275"/>
      <c r="EA5" s="275"/>
      <c r="EB5" s="276"/>
      <c r="EC5" s="274" t="s">
        <v>107</v>
      </c>
      <c r="ED5" s="275"/>
      <c r="EE5" s="275"/>
      <c r="EF5" s="275"/>
      <c r="EG5" s="276"/>
      <c r="EH5" s="274" t="s">
        <v>106</v>
      </c>
      <c r="EI5" s="275"/>
      <c r="EJ5" s="275"/>
      <c r="EK5" s="276"/>
      <c r="EL5" s="274" t="s">
        <v>370</v>
      </c>
      <c r="EM5" s="275"/>
      <c r="EN5" s="275"/>
      <c r="EO5" s="275"/>
      <c r="EP5" s="275"/>
      <c r="EQ5" s="275"/>
      <c r="ER5" s="275"/>
      <c r="ES5" s="276"/>
      <c r="ET5" s="274" t="s">
        <v>105</v>
      </c>
      <c r="EU5" s="275"/>
      <c r="EV5" s="275"/>
      <c r="EW5" s="275"/>
      <c r="EX5" s="275"/>
      <c r="EY5" s="276"/>
      <c r="EZ5" s="274" t="s">
        <v>104</v>
      </c>
      <c r="FA5" s="275"/>
      <c r="FB5" s="275"/>
      <c r="FC5" s="275"/>
      <c r="FD5" s="275"/>
      <c r="FE5" s="276"/>
    </row>
    <row r="6" spans="1:161" s="132" customFormat="1" ht="100.5" customHeight="1">
      <c r="A6" s="277"/>
      <c r="B6" s="278"/>
      <c r="C6" s="278"/>
      <c r="D6" s="279"/>
      <c r="E6" s="277"/>
      <c r="F6" s="277"/>
      <c r="G6" s="278"/>
      <c r="H6" s="278"/>
      <c r="I6" s="278"/>
      <c r="J6" s="278"/>
      <c r="K6" s="279"/>
      <c r="L6" s="277"/>
      <c r="M6" s="278"/>
      <c r="N6" s="278"/>
      <c r="O6" s="278"/>
      <c r="P6" s="279"/>
      <c r="Q6" s="277"/>
      <c r="R6" s="278"/>
      <c r="S6" s="278"/>
      <c r="T6" s="278"/>
      <c r="U6" s="279"/>
      <c r="V6" s="277"/>
      <c r="W6" s="278"/>
      <c r="X6" s="278"/>
      <c r="Y6" s="278"/>
      <c r="Z6" s="279"/>
      <c r="AA6" s="277"/>
      <c r="AB6" s="278"/>
      <c r="AC6" s="278"/>
      <c r="AD6" s="278"/>
      <c r="AE6" s="279"/>
      <c r="AF6" s="277"/>
      <c r="AG6" s="278"/>
      <c r="AH6" s="278"/>
      <c r="AI6" s="278"/>
      <c r="AJ6" s="279"/>
      <c r="AK6" s="302" t="s">
        <v>102</v>
      </c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4"/>
      <c r="BE6" s="274" t="s">
        <v>101</v>
      </c>
      <c r="BF6" s="275"/>
      <c r="BG6" s="275"/>
      <c r="BH6" s="276"/>
      <c r="BI6" s="274" t="s">
        <v>100</v>
      </c>
      <c r="BJ6" s="275"/>
      <c r="BK6" s="275"/>
      <c r="BL6" s="276"/>
      <c r="BM6" s="274" t="s">
        <v>103</v>
      </c>
      <c r="BN6" s="275"/>
      <c r="BO6" s="275"/>
      <c r="BP6" s="275"/>
      <c r="BQ6" s="276"/>
      <c r="BR6" s="302" t="s">
        <v>102</v>
      </c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4"/>
      <c r="DF6" s="274" t="s">
        <v>101</v>
      </c>
      <c r="DG6" s="275"/>
      <c r="DH6" s="275"/>
      <c r="DI6" s="276"/>
      <c r="DJ6" s="274" t="s">
        <v>100</v>
      </c>
      <c r="DK6" s="275"/>
      <c r="DL6" s="275"/>
      <c r="DM6" s="276"/>
      <c r="DN6" s="274" t="s">
        <v>99</v>
      </c>
      <c r="DO6" s="275"/>
      <c r="DP6" s="275"/>
      <c r="DQ6" s="275"/>
      <c r="DR6" s="276"/>
      <c r="DS6" s="277"/>
      <c r="DT6" s="278"/>
      <c r="DU6" s="278"/>
      <c r="DV6" s="278"/>
      <c r="DW6" s="279"/>
      <c r="DX6" s="277"/>
      <c r="DY6" s="278"/>
      <c r="DZ6" s="278"/>
      <c r="EA6" s="278"/>
      <c r="EB6" s="279"/>
      <c r="EC6" s="277"/>
      <c r="ED6" s="278"/>
      <c r="EE6" s="278"/>
      <c r="EF6" s="278"/>
      <c r="EG6" s="279"/>
      <c r="EH6" s="277"/>
      <c r="EI6" s="278"/>
      <c r="EJ6" s="278"/>
      <c r="EK6" s="279"/>
      <c r="EL6" s="277"/>
      <c r="EM6" s="278"/>
      <c r="EN6" s="278"/>
      <c r="EO6" s="278"/>
      <c r="EP6" s="278"/>
      <c r="EQ6" s="278"/>
      <c r="ER6" s="278"/>
      <c r="ES6" s="279"/>
      <c r="ET6" s="277"/>
      <c r="EU6" s="278"/>
      <c r="EV6" s="278"/>
      <c r="EW6" s="278"/>
      <c r="EX6" s="278"/>
      <c r="EY6" s="279"/>
      <c r="EZ6" s="277"/>
      <c r="FA6" s="278"/>
      <c r="FB6" s="278"/>
      <c r="FC6" s="278"/>
      <c r="FD6" s="278"/>
      <c r="FE6" s="279"/>
    </row>
    <row r="7" spans="1:161" s="132" customFormat="1" ht="102" customHeight="1">
      <c r="A7" s="277"/>
      <c r="B7" s="278"/>
      <c r="C7" s="278"/>
      <c r="D7" s="279"/>
      <c r="E7" s="277"/>
      <c r="F7" s="277"/>
      <c r="G7" s="278"/>
      <c r="H7" s="278"/>
      <c r="I7" s="278"/>
      <c r="J7" s="278"/>
      <c r="K7" s="279"/>
      <c r="L7" s="277"/>
      <c r="M7" s="278"/>
      <c r="N7" s="278"/>
      <c r="O7" s="278"/>
      <c r="P7" s="279"/>
      <c r="Q7" s="277"/>
      <c r="R7" s="278"/>
      <c r="S7" s="278"/>
      <c r="T7" s="278"/>
      <c r="U7" s="279"/>
      <c r="V7" s="277"/>
      <c r="W7" s="278"/>
      <c r="X7" s="278"/>
      <c r="Y7" s="278"/>
      <c r="Z7" s="279"/>
      <c r="AA7" s="277"/>
      <c r="AB7" s="278"/>
      <c r="AC7" s="278"/>
      <c r="AD7" s="278"/>
      <c r="AE7" s="279"/>
      <c r="AF7" s="277"/>
      <c r="AG7" s="278"/>
      <c r="AH7" s="278"/>
      <c r="AI7" s="278"/>
      <c r="AJ7" s="279"/>
      <c r="AK7" s="280" t="s">
        <v>98</v>
      </c>
      <c r="AL7" s="281"/>
      <c r="AM7" s="281"/>
      <c r="AN7" s="281"/>
      <c r="AO7" s="281"/>
      <c r="AP7" s="281"/>
      <c r="AQ7" s="281"/>
      <c r="AR7" s="282"/>
      <c r="AS7" s="280" t="s">
        <v>97</v>
      </c>
      <c r="AT7" s="281"/>
      <c r="AU7" s="281"/>
      <c r="AV7" s="281"/>
      <c r="AW7" s="281"/>
      <c r="AX7" s="281"/>
      <c r="AY7" s="281"/>
      <c r="AZ7" s="282"/>
      <c r="BA7" s="274" t="s">
        <v>96</v>
      </c>
      <c r="BB7" s="275"/>
      <c r="BC7" s="275"/>
      <c r="BD7" s="276"/>
      <c r="BE7" s="277"/>
      <c r="BF7" s="278"/>
      <c r="BG7" s="278"/>
      <c r="BH7" s="279"/>
      <c r="BI7" s="277"/>
      <c r="BJ7" s="278"/>
      <c r="BK7" s="278"/>
      <c r="BL7" s="279"/>
      <c r="BM7" s="277"/>
      <c r="BN7" s="278"/>
      <c r="BO7" s="278"/>
      <c r="BP7" s="278"/>
      <c r="BQ7" s="279"/>
      <c r="BR7" s="280" t="s">
        <v>98</v>
      </c>
      <c r="BS7" s="281"/>
      <c r="BT7" s="281"/>
      <c r="BU7" s="281"/>
      <c r="BV7" s="281"/>
      <c r="BW7" s="281"/>
      <c r="BX7" s="281"/>
      <c r="BY7" s="282"/>
      <c r="BZ7" s="280" t="s">
        <v>97</v>
      </c>
      <c r="CA7" s="281"/>
      <c r="CB7" s="281"/>
      <c r="CC7" s="281"/>
      <c r="CD7" s="281"/>
      <c r="CE7" s="281"/>
      <c r="CF7" s="281"/>
      <c r="CG7" s="282"/>
      <c r="CH7" s="274" t="s">
        <v>96</v>
      </c>
      <c r="CI7" s="275"/>
      <c r="CJ7" s="275"/>
      <c r="CK7" s="276"/>
      <c r="CL7" s="274" t="s">
        <v>95</v>
      </c>
      <c r="CM7" s="275"/>
      <c r="CN7" s="275"/>
      <c r="CO7" s="275"/>
      <c r="CP7" s="276"/>
      <c r="CQ7" s="274" t="s">
        <v>94</v>
      </c>
      <c r="CR7" s="275"/>
      <c r="CS7" s="275"/>
      <c r="CT7" s="275"/>
      <c r="CU7" s="276"/>
      <c r="CV7" s="274" t="s">
        <v>93</v>
      </c>
      <c r="CW7" s="275"/>
      <c r="CX7" s="275"/>
      <c r="CY7" s="275"/>
      <c r="CZ7" s="276"/>
      <c r="DA7" s="274" t="s">
        <v>92</v>
      </c>
      <c r="DB7" s="275"/>
      <c r="DC7" s="275"/>
      <c r="DD7" s="275"/>
      <c r="DE7" s="276"/>
      <c r="DF7" s="277"/>
      <c r="DG7" s="278"/>
      <c r="DH7" s="278"/>
      <c r="DI7" s="279"/>
      <c r="DJ7" s="277"/>
      <c r="DK7" s="278"/>
      <c r="DL7" s="278"/>
      <c r="DM7" s="279"/>
      <c r="DN7" s="277"/>
      <c r="DO7" s="278"/>
      <c r="DP7" s="278"/>
      <c r="DQ7" s="278"/>
      <c r="DR7" s="279"/>
      <c r="DS7" s="277"/>
      <c r="DT7" s="278"/>
      <c r="DU7" s="278"/>
      <c r="DV7" s="278"/>
      <c r="DW7" s="279"/>
      <c r="DX7" s="277"/>
      <c r="DY7" s="278"/>
      <c r="DZ7" s="278"/>
      <c r="EA7" s="278"/>
      <c r="EB7" s="279"/>
      <c r="EC7" s="277"/>
      <c r="ED7" s="278"/>
      <c r="EE7" s="278"/>
      <c r="EF7" s="278"/>
      <c r="EG7" s="279"/>
      <c r="EH7" s="277"/>
      <c r="EI7" s="278"/>
      <c r="EJ7" s="278"/>
      <c r="EK7" s="279"/>
      <c r="EL7" s="277"/>
      <c r="EM7" s="278"/>
      <c r="EN7" s="278"/>
      <c r="EO7" s="278"/>
      <c r="EP7" s="278"/>
      <c r="EQ7" s="278"/>
      <c r="ER7" s="278"/>
      <c r="ES7" s="279"/>
      <c r="ET7" s="277"/>
      <c r="EU7" s="278"/>
      <c r="EV7" s="278"/>
      <c r="EW7" s="278"/>
      <c r="EX7" s="278"/>
      <c r="EY7" s="279"/>
      <c r="EZ7" s="277"/>
      <c r="FA7" s="278"/>
      <c r="FB7" s="278"/>
      <c r="FC7" s="278"/>
      <c r="FD7" s="278"/>
      <c r="FE7" s="279"/>
    </row>
    <row r="8" spans="1:161" s="132" customFormat="1" ht="49.5" customHeight="1">
      <c r="A8" s="277"/>
      <c r="B8" s="278"/>
      <c r="C8" s="278"/>
      <c r="D8" s="279"/>
      <c r="E8" s="277"/>
      <c r="F8" s="277"/>
      <c r="G8" s="278"/>
      <c r="H8" s="278"/>
      <c r="I8" s="278"/>
      <c r="J8" s="278"/>
      <c r="K8" s="279"/>
      <c r="L8" s="277"/>
      <c r="M8" s="278"/>
      <c r="N8" s="278"/>
      <c r="O8" s="278"/>
      <c r="P8" s="279"/>
      <c r="Q8" s="277"/>
      <c r="R8" s="278"/>
      <c r="S8" s="278"/>
      <c r="T8" s="278"/>
      <c r="U8" s="279"/>
      <c r="V8" s="277"/>
      <c r="W8" s="278"/>
      <c r="X8" s="278"/>
      <c r="Y8" s="278"/>
      <c r="Z8" s="279"/>
      <c r="AA8" s="277"/>
      <c r="AB8" s="278"/>
      <c r="AC8" s="278"/>
      <c r="AD8" s="278"/>
      <c r="AE8" s="279"/>
      <c r="AF8" s="277"/>
      <c r="AG8" s="278"/>
      <c r="AH8" s="278"/>
      <c r="AI8" s="278"/>
      <c r="AJ8" s="279"/>
      <c r="AK8" s="295" t="s">
        <v>91</v>
      </c>
      <c r="AL8" s="296"/>
      <c r="AM8" s="296"/>
      <c r="AN8" s="297"/>
      <c r="AO8" s="295" t="s">
        <v>90</v>
      </c>
      <c r="AP8" s="296"/>
      <c r="AQ8" s="296"/>
      <c r="AR8" s="297"/>
      <c r="AS8" s="295" t="s">
        <v>91</v>
      </c>
      <c r="AT8" s="296"/>
      <c r="AU8" s="296"/>
      <c r="AV8" s="297"/>
      <c r="AW8" s="295" t="s">
        <v>90</v>
      </c>
      <c r="AX8" s="296"/>
      <c r="AY8" s="296"/>
      <c r="AZ8" s="297"/>
      <c r="BA8" s="277"/>
      <c r="BB8" s="278"/>
      <c r="BC8" s="278"/>
      <c r="BD8" s="279"/>
      <c r="BE8" s="277"/>
      <c r="BF8" s="278"/>
      <c r="BG8" s="278"/>
      <c r="BH8" s="279"/>
      <c r="BI8" s="277"/>
      <c r="BJ8" s="278"/>
      <c r="BK8" s="278"/>
      <c r="BL8" s="279"/>
      <c r="BM8" s="277"/>
      <c r="BN8" s="278"/>
      <c r="BO8" s="278"/>
      <c r="BP8" s="278"/>
      <c r="BQ8" s="279"/>
      <c r="BR8" s="295" t="s">
        <v>91</v>
      </c>
      <c r="BS8" s="296"/>
      <c r="BT8" s="296"/>
      <c r="BU8" s="297"/>
      <c r="BV8" s="295" t="s">
        <v>90</v>
      </c>
      <c r="BW8" s="296"/>
      <c r="BX8" s="296"/>
      <c r="BY8" s="297"/>
      <c r="BZ8" s="295" t="s">
        <v>91</v>
      </c>
      <c r="CA8" s="296"/>
      <c r="CB8" s="296"/>
      <c r="CC8" s="297"/>
      <c r="CD8" s="295" t="s">
        <v>90</v>
      </c>
      <c r="CE8" s="296"/>
      <c r="CF8" s="296"/>
      <c r="CG8" s="297"/>
      <c r="CH8" s="277"/>
      <c r="CI8" s="278"/>
      <c r="CJ8" s="278"/>
      <c r="CK8" s="279"/>
      <c r="CL8" s="277"/>
      <c r="CM8" s="278"/>
      <c r="CN8" s="278"/>
      <c r="CO8" s="278"/>
      <c r="CP8" s="279"/>
      <c r="CQ8" s="277"/>
      <c r="CR8" s="278"/>
      <c r="CS8" s="278"/>
      <c r="CT8" s="278"/>
      <c r="CU8" s="279"/>
      <c r="CV8" s="277"/>
      <c r="CW8" s="278"/>
      <c r="CX8" s="278"/>
      <c r="CY8" s="278"/>
      <c r="CZ8" s="279"/>
      <c r="DA8" s="277"/>
      <c r="DB8" s="278"/>
      <c r="DC8" s="278"/>
      <c r="DD8" s="278"/>
      <c r="DE8" s="279"/>
      <c r="DF8" s="277"/>
      <c r="DG8" s="278"/>
      <c r="DH8" s="278"/>
      <c r="DI8" s="279"/>
      <c r="DJ8" s="277"/>
      <c r="DK8" s="278"/>
      <c r="DL8" s="278"/>
      <c r="DM8" s="279"/>
      <c r="DN8" s="277"/>
      <c r="DO8" s="278"/>
      <c r="DP8" s="278"/>
      <c r="DQ8" s="278"/>
      <c r="DR8" s="279"/>
      <c r="DS8" s="277"/>
      <c r="DT8" s="278"/>
      <c r="DU8" s="278"/>
      <c r="DV8" s="278"/>
      <c r="DW8" s="279"/>
      <c r="DX8" s="277"/>
      <c r="DY8" s="278"/>
      <c r="DZ8" s="278"/>
      <c r="EA8" s="278"/>
      <c r="EB8" s="279"/>
      <c r="EC8" s="277"/>
      <c r="ED8" s="278"/>
      <c r="EE8" s="278"/>
      <c r="EF8" s="278"/>
      <c r="EG8" s="279"/>
      <c r="EH8" s="277"/>
      <c r="EI8" s="278"/>
      <c r="EJ8" s="278"/>
      <c r="EK8" s="279"/>
      <c r="EL8" s="277"/>
      <c r="EM8" s="278"/>
      <c r="EN8" s="278"/>
      <c r="EO8" s="278"/>
      <c r="EP8" s="278"/>
      <c r="EQ8" s="278"/>
      <c r="ER8" s="278"/>
      <c r="ES8" s="279"/>
      <c r="ET8" s="277"/>
      <c r="EU8" s="278"/>
      <c r="EV8" s="278"/>
      <c r="EW8" s="278"/>
      <c r="EX8" s="278"/>
      <c r="EY8" s="279"/>
      <c r="EZ8" s="277"/>
      <c r="FA8" s="278"/>
      <c r="FB8" s="278"/>
      <c r="FC8" s="278"/>
      <c r="FD8" s="278"/>
      <c r="FE8" s="279"/>
    </row>
    <row r="9" spans="1:161" s="132" customFormat="1" ht="3" customHeight="1">
      <c r="A9" s="289"/>
      <c r="B9" s="290"/>
      <c r="C9" s="290"/>
      <c r="D9" s="291"/>
      <c r="E9" s="133"/>
      <c r="F9" s="289"/>
      <c r="G9" s="290"/>
      <c r="H9" s="290"/>
      <c r="I9" s="290"/>
      <c r="J9" s="290"/>
      <c r="K9" s="291"/>
      <c r="L9" s="289"/>
      <c r="M9" s="290"/>
      <c r="N9" s="290"/>
      <c r="O9" s="290"/>
      <c r="P9" s="291"/>
      <c r="Q9" s="289"/>
      <c r="R9" s="290"/>
      <c r="S9" s="290"/>
      <c r="T9" s="290"/>
      <c r="U9" s="291"/>
      <c r="V9" s="289"/>
      <c r="W9" s="290"/>
      <c r="X9" s="290"/>
      <c r="Y9" s="290"/>
      <c r="Z9" s="291"/>
      <c r="AA9" s="289"/>
      <c r="AB9" s="290"/>
      <c r="AC9" s="290"/>
      <c r="AD9" s="290"/>
      <c r="AE9" s="291"/>
      <c r="AF9" s="289"/>
      <c r="AG9" s="290"/>
      <c r="AH9" s="290"/>
      <c r="AI9" s="290"/>
      <c r="AJ9" s="291"/>
      <c r="AK9" s="298"/>
      <c r="AL9" s="299"/>
      <c r="AM9" s="299"/>
      <c r="AN9" s="300"/>
      <c r="AO9" s="298"/>
      <c r="AP9" s="299"/>
      <c r="AQ9" s="299"/>
      <c r="AR9" s="300"/>
      <c r="AS9" s="298"/>
      <c r="AT9" s="299"/>
      <c r="AU9" s="299"/>
      <c r="AV9" s="300"/>
      <c r="AW9" s="298"/>
      <c r="AX9" s="299"/>
      <c r="AY9" s="299"/>
      <c r="AZ9" s="300"/>
      <c r="BA9" s="292"/>
      <c r="BB9" s="293"/>
      <c r="BC9" s="293"/>
      <c r="BD9" s="294"/>
      <c r="BE9" s="292"/>
      <c r="BF9" s="293"/>
      <c r="BG9" s="293"/>
      <c r="BH9" s="294"/>
      <c r="BI9" s="292"/>
      <c r="BJ9" s="293"/>
      <c r="BK9" s="293"/>
      <c r="BL9" s="294"/>
      <c r="BM9" s="292"/>
      <c r="BN9" s="293"/>
      <c r="BO9" s="293"/>
      <c r="BP9" s="293"/>
      <c r="BQ9" s="294"/>
      <c r="BR9" s="298"/>
      <c r="BS9" s="299"/>
      <c r="BT9" s="299"/>
      <c r="BU9" s="300"/>
      <c r="BV9" s="298"/>
      <c r="BW9" s="299"/>
      <c r="BX9" s="299"/>
      <c r="BY9" s="300"/>
      <c r="BZ9" s="298"/>
      <c r="CA9" s="299"/>
      <c r="CB9" s="299"/>
      <c r="CC9" s="300"/>
      <c r="CD9" s="298"/>
      <c r="CE9" s="299"/>
      <c r="CF9" s="299"/>
      <c r="CG9" s="300"/>
      <c r="CH9" s="292"/>
      <c r="CI9" s="293"/>
      <c r="CJ9" s="293"/>
      <c r="CK9" s="294"/>
      <c r="CL9" s="292"/>
      <c r="CM9" s="293"/>
      <c r="CN9" s="293"/>
      <c r="CO9" s="293"/>
      <c r="CP9" s="294"/>
      <c r="CQ9" s="292"/>
      <c r="CR9" s="293"/>
      <c r="CS9" s="293"/>
      <c r="CT9" s="293"/>
      <c r="CU9" s="294"/>
      <c r="CV9" s="292"/>
      <c r="CW9" s="293"/>
      <c r="CX9" s="293"/>
      <c r="CY9" s="293"/>
      <c r="CZ9" s="294"/>
      <c r="DA9" s="292"/>
      <c r="DB9" s="293"/>
      <c r="DC9" s="293"/>
      <c r="DD9" s="293"/>
      <c r="DE9" s="294"/>
      <c r="DF9" s="292"/>
      <c r="DG9" s="293"/>
      <c r="DH9" s="293"/>
      <c r="DI9" s="294"/>
      <c r="DJ9" s="292"/>
      <c r="DK9" s="293"/>
      <c r="DL9" s="293"/>
      <c r="DM9" s="294"/>
      <c r="DN9" s="292"/>
      <c r="DO9" s="293"/>
      <c r="DP9" s="293"/>
      <c r="DQ9" s="293"/>
      <c r="DR9" s="294"/>
      <c r="DS9" s="289"/>
      <c r="DT9" s="290"/>
      <c r="DU9" s="290"/>
      <c r="DV9" s="290"/>
      <c r="DW9" s="291"/>
      <c r="DX9" s="289"/>
      <c r="DY9" s="290"/>
      <c r="DZ9" s="290"/>
      <c r="EA9" s="290"/>
      <c r="EB9" s="291"/>
      <c r="EC9" s="289"/>
      <c r="ED9" s="290"/>
      <c r="EE9" s="290"/>
      <c r="EF9" s="290"/>
      <c r="EG9" s="291"/>
      <c r="EH9" s="289"/>
      <c r="EI9" s="290"/>
      <c r="EJ9" s="290"/>
      <c r="EK9" s="291"/>
      <c r="EL9" s="289"/>
      <c r="EM9" s="290"/>
      <c r="EN9" s="290"/>
      <c r="EO9" s="290"/>
      <c r="EP9" s="290"/>
      <c r="EQ9" s="290"/>
      <c r="ER9" s="290"/>
      <c r="ES9" s="291"/>
      <c r="ET9" s="289"/>
      <c r="EU9" s="290"/>
      <c r="EV9" s="290"/>
      <c r="EW9" s="290"/>
      <c r="EX9" s="290"/>
      <c r="EY9" s="291"/>
      <c r="EZ9" s="289"/>
      <c r="FA9" s="290"/>
      <c r="FB9" s="290"/>
      <c r="FC9" s="290"/>
      <c r="FD9" s="290"/>
      <c r="FE9" s="291"/>
    </row>
    <row r="10" spans="1:161" s="132" customFormat="1" ht="11.25" customHeight="1">
      <c r="A10" s="288">
        <v>1</v>
      </c>
      <c r="B10" s="288"/>
      <c r="C10" s="288"/>
      <c r="D10" s="288"/>
      <c r="E10" s="134">
        <v>2</v>
      </c>
      <c r="F10" s="288">
        <v>3</v>
      </c>
      <c r="G10" s="288"/>
      <c r="H10" s="288"/>
      <c r="I10" s="288"/>
      <c r="J10" s="288"/>
      <c r="K10" s="288"/>
      <c r="L10" s="288">
        <v>4</v>
      </c>
      <c r="M10" s="288"/>
      <c r="N10" s="288"/>
      <c r="O10" s="288"/>
      <c r="P10" s="288"/>
      <c r="Q10" s="288">
        <v>5</v>
      </c>
      <c r="R10" s="288"/>
      <c r="S10" s="288"/>
      <c r="T10" s="288"/>
      <c r="U10" s="288"/>
      <c r="V10" s="288">
        <v>6</v>
      </c>
      <c r="W10" s="288"/>
      <c r="X10" s="288"/>
      <c r="Y10" s="288"/>
      <c r="Z10" s="288"/>
      <c r="AA10" s="288">
        <v>7</v>
      </c>
      <c r="AB10" s="288"/>
      <c r="AC10" s="288"/>
      <c r="AD10" s="288"/>
      <c r="AE10" s="288"/>
      <c r="AF10" s="288">
        <v>8</v>
      </c>
      <c r="AG10" s="288"/>
      <c r="AH10" s="288"/>
      <c r="AI10" s="288"/>
      <c r="AJ10" s="288"/>
      <c r="AK10" s="288">
        <v>9</v>
      </c>
      <c r="AL10" s="288"/>
      <c r="AM10" s="288"/>
      <c r="AN10" s="288"/>
      <c r="AO10" s="288">
        <v>10</v>
      </c>
      <c r="AP10" s="288"/>
      <c r="AQ10" s="288"/>
      <c r="AR10" s="288"/>
      <c r="AS10" s="288">
        <v>11</v>
      </c>
      <c r="AT10" s="288"/>
      <c r="AU10" s="288"/>
      <c r="AV10" s="288"/>
      <c r="AW10" s="288">
        <v>12</v>
      </c>
      <c r="AX10" s="288"/>
      <c r="AY10" s="288"/>
      <c r="AZ10" s="288"/>
      <c r="BA10" s="288">
        <v>13</v>
      </c>
      <c r="BB10" s="288"/>
      <c r="BC10" s="288"/>
      <c r="BD10" s="288"/>
      <c r="BE10" s="288">
        <v>14</v>
      </c>
      <c r="BF10" s="288"/>
      <c r="BG10" s="288"/>
      <c r="BH10" s="288"/>
      <c r="BI10" s="288">
        <v>15</v>
      </c>
      <c r="BJ10" s="288"/>
      <c r="BK10" s="288"/>
      <c r="BL10" s="288"/>
      <c r="BM10" s="288">
        <v>16</v>
      </c>
      <c r="BN10" s="288"/>
      <c r="BO10" s="288"/>
      <c r="BP10" s="288"/>
      <c r="BQ10" s="288"/>
      <c r="BR10" s="288">
        <v>17</v>
      </c>
      <c r="BS10" s="288"/>
      <c r="BT10" s="288"/>
      <c r="BU10" s="288"/>
      <c r="BV10" s="288">
        <v>18</v>
      </c>
      <c r="BW10" s="288"/>
      <c r="BX10" s="288"/>
      <c r="BY10" s="288"/>
      <c r="BZ10" s="288">
        <v>19</v>
      </c>
      <c r="CA10" s="288"/>
      <c r="CB10" s="288"/>
      <c r="CC10" s="288"/>
      <c r="CD10" s="288">
        <v>20</v>
      </c>
      <c r="CE10" s="288"/>
      <c r="CF10" s="288"/>
      <c r="CG10" s="288"/>
      <c r="CH10" s="288">
        <v>21</v>
      </c>
      <c r="CI10" s="288"/>
      <c r="CJ10" s="288"/>
      <c r="CK10" s="288"/>
      <c r="CL10" s="288">
        <v>22</v>
      </c>
      <c r="CM10" s="288"/>
      <c r="CN10" s="288"/>
      <c r="CO10" s="288"/>
      <c r="CP10" s="288"/>
      <c r="CQ10" s="288">
        <v>23</v>
      </c>
      <c r="CR10" s="288"/>
      <c r="CS10" s="288"/>
      <c r="CT10" s="288"/>
      <c r="CU10" s="288"/>
      <c r="CV10" s="288">
        <v>24</v>
      </c>
      <c r="CW10" s="288"/>
      <c r="CX10" s="288"/>
      <c r="CY10" s="288"/>
      <c r="CZ10" s="288"/>
      <c r="DA10" s="288">
        <v>25</v>
      </c>
      <c r="DB10" s="288"/>
      <c r="DC10" s="288"/>
      <c r="DD10" s="288"/>
      <c r="DE10" s="288"/>
      <c r="DF10" s="288">
        <v>26</v>
      </c>
      <c r="DG10" s="288"/>
      <c r="DH10" s="288"/>
      <c r="DI10" s="288"/>
      <c r="DJ10" s="288">
        <v>27</v>
      </c>
      <c r="DK10" s="288"/>
      <c r="DL10" s="288"/>
      <c r="DM10" s="288"/>
      <c r="DN10" s="288">
        <v>28</v>
      </c>
      <c r="DO10" s="288"/>
      <c r="DP10" s="288"/>
      <c r="DQ10" s="288"/>
      <c r="DR10" s="288"/>
      <c r="DS10" s="288">
        <v>29</v>
      </c>
      <c r="DT10" s="288"/>
      <c r="DU10" s="288"/>
      <c r="DV10" s="288"/>
      <c r="DW10" s="288"/>
      <c r="DX10" s="288">
        <v>30</v>
      </c>
      <c r="DY10" s="288"/>
      <c r="DZ10" s="288"/>
      <c r="EA10" s="288"/>
      <c r="EB10" s="288"/>
      <c r="EC10" s="288">
        <v>31</v>
      </c>
      <c r="ED10" s="288"/>
      <c r="EE10" s="288"/>
      <c r="EF10" s="288"/>
      <c r="EG10" s="288"/>
      <c r="EH10" s="288">
        <v>32</v>
      </c>
      <c r="EI10" s="288"/>
      <c r="EJ10" s="288"/>
      <c r="EK10" s="288"/>
      <c r="EL10" s="288">
        <v>33</v>
      </c>
      <c r="EM10" s="288"/>
      <c r="EN10" s="288"/>
      <c r="EO10" s="288"/>
      <c r="EP10" s="288"/>
      <c r="EQ10" s="288"/>
      <c r="ER10" s="288"/>
      <c r="ES10" s="288"/>
      <c r="ET10" s="288">
        <v>34</v>
      </c>
      <c r="EU10" s="288"/>
      <c r="EV10" s="288"/>
      <c r="EW10" s="288"/>
      <c r="EX10" s="288"/>
      <c r="EY10" s="288"/>
      <c r="EZ10" s="288">
        <v>35</v>
      </c>
      <c r="FA10" s="288"/>
      <c r="FB10" s="288"/>
      <c r="FC10" s="288"/>
      <c r="FD10" s="288"/>
      <c r="FE10" s="288"/>
    </row>
    <row r="11" spans="1:161" s="136" customFormat="1" ht="12" customHeight="1">
      <c r="A11" s="283" t="s">
        <v>77</v>
      </c>
      <c r="B11" s="283"/>
      <c r="C11" s="283"/>
      <c r="D11" s="283"/>
      <c r="E11" s="135" t="s">
        <v>116</v>
      </c>
      <c r="F11" s="287" t="s">
        <v>15</v>
      </c>
      <c r="G11" s="287"/>
      <c r="H11" s="287"/>
      <c r="I11" s="287"/>
      <c r="J11" s="287"/>
      <c r="K11" s="287"/>
      <c r="L11" s="284" t="s">
        <v>15</v>
      </c>
      <c r="M11" s="285"/>
      <c r="N11" s="285"/>
      <c r="O11" s="285"/>
      <c r="P11" s="286"/>
      <c r="Q11" s="287" t="s">
        <v>15</v>
      </c>
      <c r="R11" s="287"/>
      <c r="S11" s="287"/>
      <c r="T11" s="287"/>
      <c r="U11" s="287"/>
      <c r="V11" s="284" t="s">
        <v>15</v>
      </c>
      <c r="W11" s="285"/>
      <c r="X11" s="285"/>
      <c r="Y11" s="285"/>
      <c r="Z11" s="286"/>
      <c r="AA11" s="287" t="s">
        <v>15</v>
      </c>
      <c r="AB11" s="287"/>
      <c r="AC11" s="287"/>
      <c r="AD11" s="287"/>
      <c r="AE11" s="287"/>
      <c r="AF11" s="287" t="s">
        <v>15</v>
      </c>
      <c r="AG11" s="287"/>
      <c r="AH11" s="287"/>
      <c r="AI11" s="287"/>
      <c r="AJ11" s="287"/>
      <c r="AK11" s="287" t="s">
        <v>15</v>
      </c>
      <c r="AL11" s="287"/>
      <c r="AM11" s="287"/>
      <c r="AN11" s="287"/>
      <c r="AO11" s="287" t="s">
        <v>15</v>
      </c>
      <c r="AP11" s="287"/>
      <c r="AQ11" s="287"/>
      <c r="AR11" s="287"/>
      <c r="AS11" s="287" t="s">
        <v>15</v>
      </c>
      <c r="AT11" s="287"/>
      <c r="AU11" s="287"/>
      <c r="AV11" s="287"/>
      <c r="AW11" s="287" t="s">
        <v>15</v>
      </c>
      <c r="AX11" s="287"/>
      <c r="AY11" s="287"/>
      <c r="AZ11" s="287"/>
      <c r="BA11" s="287" t="s">
        <v>15</v>
      </c>
      <c r="BB11" s="287"/>
      <c r="BC11" s="287"/>
      <c r="BD11" s="287"/>
      <c r="BE11" s="287" t="s">
        <v>15</v>
      </c>
      <c r="BF11" s="287"/>
      <c r="BG11" s="287"/>
      <c r="BH11" s="287"/>
      <c r="BI11" s="287" t="s">
        <v>15</v>
      </c>
      <c r="BJ11" s="287"/>
      <c r="BK11" s="287"/>
      <c r="BL11" s="287"/>
      <c r="BM11" s="287" t="s">
        <v>15</v>
      </c>
      <c r="BN11" s="287"/>
      <c r="BO11" s="287"/>
      <c r="BP11" s="287"/>
      <c r="BQ11" s="287"/>
      <c r="BR11" s="287" t="s">
        <v>15</v>
      </c>
      <c r="BS11" s="287"/>
      <c r="BT11" s="287"/>
      <c r="BU11" s="287"/>
      <c r="BV11" s="287" t="s">
        <v>15</v>
      </c>
      <c r="BW11" s="287"/>
      <c r="BX11" s="287"/>
      <c r="BY11" s="287"/>
      <c r="BZ11" s="287" t="s">
        <v>15</v>
      </c>
      <c r="CA11" s="287"/>
      <c r="CB11" s="287"/>
      <c r="CC11" s="287"/>
      <c r="CD11" s="287" t="s">
        <v>15</v>
      </c>
      <c r="CE11" s="287"/>
      <c r="CF11" s="287"/>
      <c r="CG11" s="287"/>
      <c r="CH11" s="287" t="s">
        <v>15</v>
      </c>
      <c r="CI11" s="287"/>
      <c r="CJ11" s="287"/>
      <c r="CK11" s="287"/>
      <c r="CL11" s="287" t="s">
        <v>15</v>
      </c>
      <c r="CM11" s="287"/>
      <c r="CN11" s="287"/>
      <c r="CO11" s="287"/>
      <c r="CP11" s="287"/>
      <c r="CQ11" s="287" t="s">
        <v>15</v>
      </c>
      <c r="CR11" s="287"/>
      <c r="CS11" s="287"/>
      <c r="CT11" s="287"/>
      <c r="CU11" s="287"/>
      <c r="CV11" s="287" t="s">
        <v>15</v>
      </c>
      <c r="CW11" s="287"/>
      <c r="CX11" s="287"/>
      <c r="CY11" s="287"/>
      <c r="CZ11" s="287"/>
      <c r="DA11" s="287" t="s">
        <v>15</v>
      </c>
      <c r="DB11" s="287"/>
      <c r="DC11" s="287"/>
      <c r="DD11" s="287"/>
      <c r="DE11" s="287"/>
      <c r="DF11" s="287" t="s">
        <v>15</v>
      </c>
      <c r="DG11" s="287"/>
      <c r="DH11" s="287"/>
      <c r="DI11" s="287"/>
      <c r="DJ11" s="287" t="s">
        <v>15</v>
      </c>
      <c r="DK11" s="287"/>
      <c r="DL11" s="287"/>
      <c r="DM11" s="287"/>
      <c r="DN11" s="287" t="s">
        <v>15</v>
      </c>
      <c r="DO11" s="287"/>
      <c r="DP11" s="287"/>
      <c r="DQ11" s="287"/>
      <c r="DR11" s="287"/>
      <c r="DS11" s="283" t="s">
        <v>15</v>
      </c>
      <c r="DT11" s="283"/>
      <c r="DU11" s="283"/>
      <c r="DV11" s="283"/>
      <c r="DW11" s="283"/>
      <c r="DX11" s="283" t="s">
        <v>15</v>
      </c>
      <c r="DY11" s="283"/>
      <c r="DZ11" s="283"/>
      <c r="EA11" s="283"/>
      <c r="EB11" s="283"/>
      <c r="EC11" s="283" t="s">
        <v>15</v>
      </c>
      <c r="ED11" s="283"/>
      <c r="EE11" s="283"/>
      <c r="EF11" s="283"/>
      <c r="EG11" s="283"/>
      <c r="EH11" s="287" t="s">
        <v>15</v>
      </c>
      <c r="EI11" s="287"/>
      <c r="EJ11" s="287"/>
      <c r="EK11" s="287"/>
      <c r="EL11" s="287" t="s">
        <v>15</v>
      </c>
      <c r="EM11" s="287"/>
      <c r="EN11" s="287"/>
      <c r="EO11" s="287"/>
      <c r="EP11" s="287"/>
      <c r="EQ11" s="287"/>
      <c r="ER11" s="287"/>
      <c r="ES11" s="287"/>
      <c r="ET11" s="284" t="s">
        <v>15</v>
      </c>
      <c r="EU11" s="285"/>
      <c r="EV11" s="285"/>
      <c r="EW11" s="285"/>
      <c r="EX11" s="285"/>
      <c r="EY11" s="286"/>
      <c r="EZ11" s="283" t="s">
        <v>15</v>
      </c>
      <c r="FA11" s="283"/>
      <c r="FB11" s="283"/>
      <c r="FC11" s="283"/>
      <c r="FD11" s="283"/>
      <c r="FE11" s="283"/>
    </row>
    <row r="12" s="131" customFormat="1" ht="14.25" customHeight="1"/>
    <row r="13" s="131" customFormat="1" ht="19.5" customHeight="1"/>
    <row r="14" spans="1:96" s="131" customFormat="1" ht="15.75">
      <c r="A14" s="301" t="s">
        <v>138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 t="s">
        <v>139</v>
      </c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</row>
    <row r="15" spans="1:96" s="137" customFormat="1" ht="13.5" customHeight="1">
      <c r="A15" s="305" t="s">
        <v>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 t="s">
        <v>3</v>
      </c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 t="s">
        <v>4</v>
      </c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</row>
    <row r="16" s="131" customFormat="1" ht="7.5" customHeight="1"/>
    <row r="17" spans="1:19" s="139" customFormat="1" ht="3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61" s="132" customFormat="1" ht="27" customHeight="1">
      <c r="A18" s="306" t="s">
        <v>89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</row>
    <row r="19" spans="1:95" s="132" customFormat="1" ht="12.75" customHeight="1">
      <c r="A19" s="140" t="s">
        <v>88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</row>
    <row r="20" s="132" customFormat="1" ht="12.75" customHeight="1">
      <c r="A20" s="140" t="s">
        <v>87</v>
      </c>
    </row>
    <row r="21" s="132" customFormat="1" ht="12.75" customHeight="1">
      <c r="A21" s="140" t="s">
        <v>86</v>
      </c>
    </row>
    <row r="22" s="132" customFormat="1" ht="12.75" customHeight="1">
      <c r="A22" s="140" t="s">
        <v>85</v>
      </c>
    </row>
    <row r="23" s="132" customFormat="1" ht="12.75" customHeight="1">
      <c r="A23" s="140" t="s">
        <v>84</v>
      </c>
    </row>
  </sheetData>
  <sheetProtection/>
  <mergeCells count="146">
    <mergeCell ref="A18:FE18"/>
    <mergeCell ref="CL7:CP8"/>
    <mergeCell ref="AO8:AR9"/>
    <mergeCell ref="BA7:BD8"/>
    <mergeCell ref="BE6:BH8"/>
    <mergeCell ref="AK6:BD6"/>
    <mergeCell ref="AF5:AJ8"/>
    <mergeCell ref="AK7:AR7"/>
    <mergeCell ref="A9:D9"/>
    <mergeCell ref="A10:D10"/>
    <mergeCell ref="A15:AE15"/>
    <mergeCell ref="AF15:BP15"/>
    <mergeCell ref="BQ15:CR15"/>
    <mergeCell ref="DA7:DE8"/>
    <mergeCell ref="A11:D11"/>
    <mergeCell ref="F9:K9"/>
    <mergeCell ref="L9:P9"/>
    <mergeCell ref="Q9:U9"/>
    <mergeCell ref="V9:Z9"/>
    <mergeCell ref="BR8:BU9"/>
    <mergeCell ref="EL5:ES8"/>
    <mergeCell ref="ET5:EY8"/>
    <mergeCell ref="DS5:DW8"/>
    <mergeCell ref="DX5:EB8"/>
    <mergeCell ref="A14:AE14"/>
    <mergeCell ref="AF14:BP14"/>
    <mergeCell ref="BQ14:CR14"/>
    <mergeCell ref="BR6:DE6"/>
    <mergeCell ref="BR5:DR5"/>
    <mergeCell ref="AK5:BQ5"/>
    <mergeCell ref="BZ8:CC9"/>
    <mergeCell ref="CD8:CG9"/>
    <mergeCell ref="BE9:BH9"/>
    <mergeCell ref="BI9:BL9"/>
    <mergeCell ref="BM9:BQ9"/>
    <mergeCell ref="BI6:BL8"/>
    <mergeCell ref="BM6:BQ8"/>
    <mergeCell ref="AA9:AE9"/>
    <mergeCell ref="AF9:AJ9"/>
    <mergeCell ref="AK8:AN9"/>
    <mergeCell ref="ET9:EY9"/>
    <mergeCell ref="DJ9:DM9"/>
    <mergeCell ref="DN9:DR9"/>
    <mergeCell ref="DS9:DW9"/>
    <mergeCell ref="DX9:EB9"/>
    <mergeCell ref="CQ9:CU9"/>
    <mergeCell ref="EC9:EG9"/>
    <mergeCell ref="AF10:AJ10"/>
    <mergeCell ref="AK10:AN10"/>
    <mergeCell ref="AO10:AR10"/>
    <mergeCell ref="BA9:BD9"/>
    <mergeCell ref="AS10:AV10"/>
    <mergeCell ref="AW10:AZ10"/>
    <mergeCell ref="BA10:BD10"/>
    <mergeCell ref="AS8:AV9"/>
    <mergeCell ref="AW8:AZ9"/>
    <mergeCell ref="EH9:EK9"/>
    <mergeCell ref="EL9:ES9"/>
    <mergeCell ref="CH9:CK9"/>
    <mergeCell ref="CL9:CP9"/>
    <mergeCell ref="BV8:BY9"/>
    <mergeCell ref="CV9:CZ9"/>
    <mergeCell ref="DA9:DE9"/>
    <mergeCell ref="DF9:DI9"/>
    <mergeCell ref="EC5:EG8"/>
    <mergeCell ref="EH5:EK8"/>
    <mergeCell ref="BE10:BH10"/>
    <mergeCell ref="EZ9:FE9"/>
    <mergeCell ref="F10:K10"/>
    <mergeCell ref="L10:P10"/>
    <mergeCell ref="Q10:U10"/>
    <mergeCell ref="V10:Z10"/>
    <mergeCell ref="AA10:AE10"/>
    <mergeCell ref="BZ10:CC10"/>
    <mergeCell ref="CD10:CG10"/>
    <mergeCell ref="CH10:CK10"/>
    <mergeCell ref="CL10:CP10"/>
    <mergeCell ref="BI10:BL10"/>
    <mergeCell ref="BM10:BQ10"/>
    <mergeCell ref="BR10:BU10"/>
    <mergeCell ref="BV10:BY10"/>
    <mergeCell ref="ET10:EY10"/>
    <mergeCell ref="DJ10:DM10"/>
    <mergeCell ref="DN10:DR10"/>
    <mergeCell ref="DS10:DW10"/>
    <mergeCell ref="DX10:EB10"/>
    <mergeCell ref="CQ10:CU10"/>
    <mergeCell ref="CV10:CZ10"/>
    <mergeCell ref="DA10:DE10"/>
    <mergeCell ref="DF10:DI10"/>
    <mergeCell ref="EZ10:FE10"/>
    <mergeCell ref="F11:K11"/>
    <mergeCell ref="Q11:U11"/>
    <mergeCell ref="AA11:AE11"/>
    <mergeCell ref="AF11:AJ11"/>
    <mergeCell ref="AK11:AN11"/>
    <mergeCell ref="AO11:AR11"/>
    <mergeCell ref="EC10:EG10"/>
    <mergeCell ref="EH10:EK10"/>
    <mergeCell ref="EL10:ES10"/>
    <mergeCell ref="BI11:BL11"/>
    <mergeCell ref="BM11:BQ11"/>
    <mergeCell ref="BR11:BU11"/>
    <mergeCell ref="BV11:BY11"/>
    <mergeCell ref="AS11:AV11"/>
    <mergeCell ref="AW11:AZ11"/>
    <mergeCell ref="BA11:BD11"/>
    <mergeCell ref="BE11:BH11"/>
    <mergeCell ref="CQ11:CU11"/>
    <mergeCell ref="CV11:CZ11"/>
    <mergeCell ref="DA11:DE11"/>
    <mergeCell ref="DF11:DI11"/>
    <mergeCell ref="BZ11:CC11"/>
    <mergeCell ref="CD11:CG11"/>
    <mergeCell ref="CH11:CK11"/>
    <mergeCell ref="CL11:CP11"/>
    <mergeCell ref="V5:Z8"/>
    <mergeCell ref="AA5:AE8"/>
    <mergeCell ref="EC11:EG11"/>
    <mergeCell ref="EH11:EK11"/>
    <mergeCell ref="EL11:ES11"/>
    <mergeCell ref="ET11:EY11"/>
    <mergeCell ref="DJ11:DM11"/>
    <mergeCell ref="DN11:DR11"/>
    <mergeCell ref="DS11:DW11"/>
    <mergeCell ref="DX11:EB11"/>
    <mergeCell ref="DJ6:DM8"/>
    <mergeCell ref="DN6:DR8"/>
    <mergeCell ref="EZ11:FE11"/>
    <mergeCell ref="L11:P11"/>
    <mergeCell ref="V11:Z11"/>
    <mergeCell ref="A5:D8"/>
    <mergeCell ref="E5:E8"/>
    <mergeCell ref="F5:K8"/>
    <mergeCell ref="L5:P8"/>
    <mergeCell ref="Q5:U8"/>
    <mergeCell ref="A1:FE1"/>
    <mergeCell ref="A2:FE2"/>
    <mergeCell ref="EZ5:FE8"/>
    <mergeCell ref="AS7:AZ7"/>
    <mergeCell ref="BR7:BY7"/>
    <mergeCell ref="BZ7:CG7"/>
    <mergeCell ref="CH7:CK8"/>
    <mergeCell ref="CQ7:CU8"/>
    <mergeCell ref="CV7:CZ8"/>
    <mergeCell ref="DF6:DI8"/>
  </mergeCells>
  <printOptions/>
  <pageMargins left="0.5905511811023623" right="0.5905511811023623" top="0.984251968503937" bottom="0.5905511811023623" header="0.1968503937007874" footer="0.1968503937007874"/>
  <pageSetup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CZ12"/>
  <sheetViews>
    <sheetView zoomScaleSheetLayoutView="90" zoomScalePageLayoutView="0" workbookViewId="0" topLeftCell="A1">
      <selection activeCell="GD17" sqref="GD17"/>
    </sheetView>
  </sheetViews>
  <sheetFormatPr defaultColWidth="0.85546875" defaultRowHeight="15"/>
  <cols>
    <col min="1" max="16384" width="0.85546875" style="139" customWidth="1"/>
  </cols>
  <sheetData>
    <row r="1" spans="1:104" s="131" customFormat="1" ht="77.25" customHeight="1">
      <c r="A1" s="272" t="s">
        <v>300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</row>
    <row r="2" spans="1:104" s="131" customFormat="1" ht="15.75">
      <c r="A2" s="273" t="s">
        <v>64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</row>
    <row r="3" ht="21" customHeight="1"/>
    <row r="4" spans="1:104" s="143" customFormat="1" ht="30" customHeight="1">
      <c r="A4" s="307" t="s">
        <v>121</v>
      </c>
      <c r="B4" s="308"/>
      <c r="C4" s="308"/>
      <c r="D4" s="308"/>
      <c r="E4" s="308"/>
      <c r="F4" s="308"/>
      <c r="G4" s="309"/>
      <c r="H4" s="307" t="s">
        <v>120</v>
      </c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9"/>
      <c r="BM4" s="307" t="s">
        <v>119</v>
      </c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9"/>
    </row>
    <row r="5" spans="1:104" s="144" customFormat="1" ht="27.75" customHeight="1">
      <c r="A5" s="312">
        <v>1</v>
      </c>
      <c r="B5" s="313"/>
      <c r="C5" s="313"/>
      <c r="D5" s="313"/>
      <c r="E5" s="313"/>
      <c r="F5" s="313"/>
      <c r="G5" s="314"/>
      <c r="H5" s="307" t="s">
        <v>118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9"/>
      <c r="BM5" s="315" t="s">
        <v>117</v>
      </c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7"/>
    </row>
    <row r="6" spans="1:104" s="144" customFormat="1" ht="17.25" customHeight="1">
      <c r="A6" s="310"/>
      <c r="B6" s="310"/>
      <c r="C6" s="310"/>
      <c r="D6" s="310"/>
      <c r="E6" s="310"/>
      <c r="F6" s="310"/>
      <c r="G6" s="310"/>
      <c r="H6" s="311" t="s">
        <v>140</v>
      </c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8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20"/>
    </row>
    <row r="7" spans="1:104" s="144" customFormat="1" ht="17.25" customHeight="1">
      <c r="A7" s="145"/>
      <c r="B7" s="145"/>
      <c r="C7" s="145"/>
      <c r="D7" s="145"/>
      <c r="E7" s="145"/>
      <c r="F7" s="145"/>
      <c r="G7" s="145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</row>
    <row r="8" spans="1:104" s="144" customFormat="1" ht="17.25" customHeight="1">
      <c r="A8" s="145"/>
      <c r="B8" s="145"/>
      <c r="C8" s="145"/>
      <c r="D8" s="145"/>
      <c r="E8" s="145"/>
      <c r="F8" s="145"/>
      <c r="G8" s="145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</row>
    <row r="10" spans="1:104" s="131" customFormat="1" ht="15.75">
      <c r="A10" s="301" t="s">
        <v>135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 t="s">
        <v>81</v>
      </c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</row>
    <row r="11" spans="1:104" s="137" customFormat="1" ht="13.5" customHeight="1">
      <c r="A11" s="305" t="s">
        <v>2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 t="s">
        <v>4</v>
      </c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 t="s">
        <v>136</v>
      </c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</row>
    <row r="12" ht="3" customHeight="1">
      <c r="CH12" s="139" t="s">
        <v>3</v>
      </c>
    </row>
  </sheetData>
  <sheetProtection/>
  <mergeCells count="16">
    <mergeCell ref="BY11:CZ11"/>
    <mergeCell ref="A5:G5"/>
    <mergeCell ref="A11:AL11"/>
    <mergeCell ref="AM11:BX11"/>
    <mergeCell ref="A1:CZ1"/>
    <mergeCell ref="A10:AL10"/>
    <mergeCell ref="AM10:BX10"/>
    <mergeCell ref="BY10:CZ10"/>
    <mergeCell ref="BM5:CZ6"/>
    <mergeCell ref="A2:CZ2"/>
    <mergeCell ref="H4:BL4"/>
    <mergeCell ref="BM4:CZ4"/>
    <mergeCell ref="A4:G4"/>
    <mergeCell ref="A6:G6"/>
    <mergeCell ref="H5:BL5"/>
    <mergeCell ref="H6:BL6"/>
  </mergeCells>
  <printOptions/>
  <pageMargins left="0.984251968503937" right="0.5905511811023623" top="0.5905511811023623" bottom="0.5905511811023623" header="0.1968503937007874" footer="0.196850393700787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DA19"/>
  <sheetViews>
    <sheetView zoomScaleSheetLayoutView="100" zoomScalePageLayoutView="0" workbookViewId="0" topLeftCell="A1">
      <selection activeCell="EV7" sqref="EV7"/>
    </sheetView>
  </sheetViews>
  <sheetFormatPr defaultColWidth="0.85546875" defaultRowHeight="15"/>
  <cols>
    <col min="1" max="49" width="0.85546875" style="139" customWidth="1"/>
    <col min="50" max="50" width="8.8515625" style="139" customWidth="1"/>
    <col min="51" max="16384" width="0.85546875" style="139" customWidth="1"/>
  </cols>
  <sheetData>
    <row r="1" spans="1:105" s="131" customFormat="1" ht="63" customHeight="1">
      <c r="A1" s="272" t="s">
        <v>134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</row>
    <row r="2" spans="1:105" s="131" customFormat="1" ht="15.75">
      <c r="A2" s="273" t="s">
        <v>64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</row>
    <row r="3" ht="13.5" customHeight="1"/>
    <row r="4" spans="1:105" s="143" customFormat="1" ht="30.75" customHeight="1">
      <c r="A4" s="307" t="s">
        <v>121</v>
      </c>
      <c r="B4" s="308"/>
      <c r="C4" s="308"/>
      <c r="D4" s="308"/>
      <c r="E4" s="308"/>
      <c r="F4" s="308"/>
      <c r="G4" s="309"/>
      <c r="H4" s="307" t="s">
        <v>120</v>
      </c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9"/>
      <c r="AZ4" s="307" t="s">
        <v>119</v>
      </c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9"/>
    </row>
    <row r="5" spans="1:105" s="144" customFormat="1" ht="33.75" customHeight="1">
      <c r="A5" s="321">
        <v>1</v>
      </c>
      <c r="B5" s="322"/>
      <c r="C5" s="322"/>
      <c r="D5" s="322"/>
      <c r="E5" s="322"/>
      <c r="F5" s="322"/>
      <c r="G5" s="323"/>
      <c r="H5" s="327" t="s">
        <v>133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9"/>
      <c r="AZ5" s="336" t="s">
        <v>128</v>
      </c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8"/>
    </row>
    <row r="6" spans="1:105" s="144" customFormat="1" ht="121.5" customHeight="1">
      <c r="A6" s="324"/>
      <c r="B6" s="325"/>
      <c r="C6" s="325"/>
      <c r="D6" s="325"/>
      <c r="E6" s="325"/>
      <c r="F6" s="325"/>
      <c r="G6" s="326"/>
      <c r="H6" s="330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2"/>
      <c r="AZ6" s="333">
        <v>11</v>
      </c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5"/>
    </row>
    <row r="7" spans="1:105" s="144" customFormat="1" ht="43.5" customHeight="1">
      <c r="A7" s="321" t="s">
        <v>132</v>
      </c>
      <c r="B7" s="322"/>
      <c r="C7" s="322"/>
      <c r="D7" s="322"/>
      <c r="E7" s="322"/>
      <c r="F7" s="322"/>
      <c r="G7" s="323"/>
      <c r="H7" s="327" t="s">
        <v>131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9"/>
      <c r="AZ7" s="336" t="s">
        <v>128</v>
      </c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8"/>
    </row>
    <row r="8" spans="1:105" s="144" customFormat="1" ht="111" customHeight="1">
      <c r="A8" s="324"/>
      <c r="B8" s="325"/>
      <c r="C8" s="325"/>
      <c r="D8" s="325"/>
      <c r="E8" s="325"/>
      <c r="F8" s="325"/>
      <c r="G8" s="326"/>
      <c r="H8" s="330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2"/>
      <c r="AZ8" s="333">
        <v>11</v>
      </c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5"/>
    </row>
    <row r="9" spans="1:105" s="144" customFormat="1" ht="30.75" customHeight="1">
      <c r="A9" s="321" t="s">
        <v>130</v>
      </c>
      <c r="B9" s="322"/>
      <c r="C9" s="322"/>
      <c r="D9" s="322"/>
      <c r="E9" s="322"/>
      <c r="F9" s="322"/>
      <c r="G9" s="323"/>
      <c r="H9" s="327" t="s">
        <v>129</v>
      </c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9"/>
      <c r="AZ9" s="315" t="s">
        <v>128</v>
      </c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7"/>
    </row>
    <row r="10" spans="1:105" s="144" customFormat="1" ht="16.5" customHeight="1">
      <c r="A10" s="324"/>
      <c r="B10" s="325"/>
      <c r="C10" s="325"/>
      <c r="D10" s="325"/>
      <c r="E10" s="325"/>
      <c r="F10" s="325"/>
      <c r="G10" s="326"/>
      <c r="H10" s="330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2"/>
      <c r="AZ10" s="333">
        <f>'1.2'!D5</f>
        <v>84</v>
      </c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5"/>
    </row>
    <row r="11" spans="1:105" s="144" customFormat="1" ht="60.75" customHeight="1">
      <c r="A11" s="321" t="s">
        <v>127</v>
      </c>
      <c r="B11" s="322"/>
      <c r="C11" s="322"/>
      <c r="D11" s="322"/>
      <c r="E11" s="322"/>
      <c r="F11" s="322"/>
      <c r="G11" s="323"/>
      <c r="H11" s="327" t="s">
        <v>126</v>
      </c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9"/>
      <c r="AZ11" s="315" t="s">
        <v>125</v>
      </c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7"/>
    </row>
    <row r="12" spans="1:105" s="144" customFormat="1" ht="16.5" customHeight="1">
      <c r="A12" s="324"/>
      <c r="B12" s="325"/>
      <c r="C12" s="325"/>
      <c r="D12" s="325"/>
      <c r="E12" s="325"/>
      <c r="F12" s="325"/>
      <c r="G12" s="326"/>
      <c r="H12" s="330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2"/>
      <c r="AZ12" s="333">
        <f>'1.2'!D6</f>
        <v>0</v>
      </c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5"/>
    </row>
    <row r="13" spans="1:105" s="144" customFormat="1" ht="45.75" customHeight="1">
      <c r="A13" s="321" t="s">
        <v>124</v>
      </c>
      <c r="B13" s="322"/>
      <c r="C13" s="322"/>
      <c r="D13" s="322"/>
      <c r="E13" s="322"/>
      <c r="F13" s="322"/>
      <c r="G13" s="323"/>
      <c r="H13" s="327" t="s">
        <v>123</v>
      </c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9"/>
      <c r="AZ13" s="315" t="s">
        <v>122</v>
      </c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7"/>
    </row>
    <row r="14" spans="1:105" s="144" customFormat="1" ht="16.5" customHeight="1">
      <c r="A14" s="324"/>
      <c r="B14" s="325"/>
      <c r="C14" s="325"/>
      <c r="D14" s="325"/>
      <c r="E14" s="325"/>
      <c r="F14" s="325"/>
      <c r="G14" s="326"/>
      <c r="H14" s="330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2"/>
      <c r="AZ14" s="333">
        <f>'1.2'!D7</f>
        <v>0</v>
      </c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5"/>
    </row>
    <row r="15" spans="1:105" s="144" customFormat="1" ht="16.5" customHeight="1">
      <c r="A15" s="153"/>
      <c r="B15" s="153"/>
      <c r="C15" s="153"/>
      <c r="D15" s="153"/>
      <c r="E15" s="153"/>
      <c r="F15" s="153"/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44" customFormat="1" ht="16.5" customHeight="1">
      <c r="A16" s="153"/>
      <c r="B16" s="153"/>
      <c r="C16" s="153"/>
      <c r="D16" s="153"/>
      <c r="E16" s="153"/>
      <c r="F16" s="153"/>
      <c r="G16" s="153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s="144" customFormat="1" ht="16.5" customHeight="1">
      <c r="A17" s="145"/>
      <c r="B17" s="145"/>
      <c r="C17" s="145"/>
      <c r="D17" s="145"/>
      <c r="E17" s="145"/>
      <c r="F17" s="145"/>
      <c r="G17" s="145"/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</row>
    <row r="18" spans="1:105" s="131" customFormat="1" ht="15.75">
      <c r="A18" s="301" t="s">
        <v>135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 t="s">
        <v>81</v>
      </c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</row>
    <row r="19" spans="1:105" s="137" customFormat="1" ht="13.5" customHeight="1">
      <c r="A19" s="305" t="s">
        <v>2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 t="s">
        <v>4</v>
      </c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 t="s">
        <v>3</v>
      </c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</row>
    <row r="20" ht="3" customHeight="1"/>
  </sheetData>
  <sheetProtection/>
  <mergeCells count="31">
    <mergeCell ref="A1:DA1"/>
    <mergeCell ref="A5:G6"/>
    <mergeCell ref="A7:G8"/>
    <mergeCell ref="H5:AY6"/>
    <mergeCell ref="H7:AY8"/>
    <mergeCell ref="A2:DA2"/>
    <mergeCell ref="AZ9:DA9"/>
    <mergeCell ref="AZ6:DA6"/>
    <mergeCell ref="A4:G4"/>
    <mergeCell ref="AZ13:DA13"/>
    <mergeCell ref="AZ4:DA4"/>
    <mergeCell ref="AZ5:DA5"/>
    <mergeCell ref="A11:G12"/>
    <mergeCell ref="H4:AY4"/>
    <mergeCell ref="AZ7:DA7"/>
    <mergeCell ref="AN19:BY19"/>
    <mergeCell ref="BZ19:DA19"/>
    <mergeCell ref="A19:AM19"/>
    <mergeCell ref="A13:G14"/>
    <mergeCell ref="AZ8:DA8"/>
    <mergeCell ref="AZ14:DA14"/>
    <mergeCell ref="H9:AY10"/>
    <mergeCell ref="A9:G10"/>
    <mergeCell ref="H13:AY14"/>
    <mergeCell ref="A18:AM18"/>
    <mergeCell ref="BZ18:DA18"/>
    <mergeCell ref="AN18:BY18"/>
    <mergeCell ref="AZ11:DA11"/>
    <mergeCell ref="AZ12:DA12"/>
    <mergeCell ref="AZ10:DA10"/>
    <mergeCell ref="H11:AY12"/>
  </mergeCells>
  <printOptions/>
  <pageMargins left="0.984251968503937" right="0.5905511811023623" top="0.5905511811023623" bottom="0.5905511811023623" header="0.196850393700787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2"/>
  <sheetViews>
    <sheetView zoomScaleSheetLayoutView="80" zoomScalePageLayoutView="0" workbookViewId="0" topLeftCell="A1">
      <selection activeCell="J11" sqref="J11"/>
    </sheetView>
  </sheetViews>
  <sheetFormatPr defaultColWidth="9.140625" defaultRowHeight="15"/>
  <cols>
    <col min="1" max="1" width="29.57421875" style="70" customWidth="1"/>
    <col min="2" max="2" width="11.8515625" style="70" customWidth="1"/>
    <col min="3" max="3" width="14.140625" style="70" customWidth="1"/>
    <col min="4" max="4" width="18.7109375" style="70" customWidth="1"/>
    <col min="5" max="5" width="14.140625" style="70" hidden="1" customWidth="1"/>
    <col min="6" max="16384" width="9.140625" style="70" customWidth="1"/>
  </cols>
  <sheetData>
    <row r="1" spans="1:4" ht="29.25" customHeight="1">
      <c r="A1" s="162" t="s">
        <v>1</v>
      </c>
      <c r="B1" s="162"/>
      <c r="C1" s="162"/>
      <c r="D1" s="162"/>
    </row>
    <row r="2" spans="1:4" ht="15.75">
      <c r="A2" s="162" t="str">
        <f>'1.1'!A5:D5</f>
        <v>ООО "Воздушные Ворота Северной Столицы" </v>
      </c>
      <c r="B2" s="162"/>
      <c r="C2" s="162"/>
      <c r="D2" s="162"/>
    </row>
    <row r="3" ht="15.75">
      <c r="C3" s="71"/>
    </row>
    <row r="4" spans="3:4" ht="15.75">
      <c r="C4" s="71"/>
      <c r="D4" s="57" t="str">
        <f>'1.1'!D7</f>
        <v>за 2014 г.</v>
      </c>
    </row>
    <row r="5" spans="1:5" ht="33.75" customHeight="1">
      <c r="A5" s="164" t="s">
        <v>82</v>
      </c>
      <c r="B5" s="165"/>
      <c r="C5" s="166"/>
      <c r="D5" s="72">
        <f>MAX('1.1'!D10:D21)</f>
        <v>84</v>
      </c>
      <c r="E5" s="70" t="s">
        <v>314</v>
      </c>
    </row>
    <row r="6" spans="1:5" ht="33.75" customHeight="1">
      <c r="A6" s="164" t="s">
        <v>348</v>
      </c>
      <c r="B6" s="165"/>
      <c r="C6" s="166"/>
      <c r="D6" s="72">
        <f>SUM('1.1'!C10:C21)</f>
        <v>0</v>
      </c>
      <c r="E6" s="70" t="s">
        <v>314</v>
      </c>
    </row>
    <row r="7" spans="1:5" ht="33.75" customHeight="1">
      <c r="A7" s="164" t="s">
        <v>349</v>
      </c>
      <c r="B7" s="165"/>
      <c r="C7" s="166"/>
      <c r="D7" s="72">
        <f>D6/D5</f>
        <v>0</v>
      </c>
      <c r="E7" s="70" t="s">
        <v>314</v>
      </c>
    </row>
    <row r="8" ht="15.75">
      <c r="C8" s="71"/>
    </row>
    <row r="9" spans="3:5" s="66" customFormat="1" ht="15.75">
      <c r="C9" s="73"/>
      <c r="D9" s="59"/>
      <c r="E9" s="59"/>
    </row>
    <row r="10" spans="3:5" s="66" customFormat="1" ht="15.75">
      <c r="C10" s="73"/>
      <c r="D10" s="59"/>
      <c r="E10" s="59"/>
    </row>
    <row r="11" spans="1:4" ht="15.75">
      <c r="A11" s="67" t="s">
        <v>135</v>
      </c>
      <c r="B11" s="67"/>
      <c r="C11" s="68"/>
      <c r="D11" s="68" t="s">
        <v>81</v>
      </c>
    </row>
    <row r="12" spans="1:4" ht="15" customHeight="1">
      <c r="A12" s="69" t="s">
        <v>2</v>
      </c>
      <c r="B12" s="167" t="s">
        <v>4</v>
      </c>
      <c r="C12" s="167"/>
      <c r="D12" s="69" t="s">
        <v>3</v>
      </c>
    </row>
  </sheetData>
  <sheetProtection/>
  <mergeCells count="6">
    <mergeCell ref="A1:D1"/>
    <mergeCell ref="A2:D2"/>
    <mergeCell ref="A5:C5"/>
    <mergeCell ref="A6:C6"/>
    <mergeCell ref="A7:C7"/>
    <mergeCell ref="B12:C12"/>
  </mergeCells>
  <printOptions horizontalCentered="1"/>
  <pageMargins left="0.984251968503937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D5:D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32.00390625" style="70" customWidth="1"/>
    <col min="2" max="3" width="24.28125" style="70" customWidth="1"/>
    <col min="4" max="8" width="9.8515625" style="70" customWidth="1"/>
    <col min="9" max="16384" width="9.140625" style="70" customWidth="1"/>
  </cols>
  <sheetData>
    <row r="1" spans="1:8" ht="42" customHeight="1">
      <c r="A1" s="162" t="s">
        <v>68</v>
      </c>
      <c r="B1" s="162"/>
      <c r="C1" s="162"/>
      <c r="D1" s="162"/>
      <c r="E1" s="162"/>
      <c r="F1" s="162"/>
      <c r="G1" s="162"/>
      <c r="H1" s="162"/>
    </row>
    <row r="2" spans="1:8" ht="13.5" customHeight="1">
      <c r="A2" s="162" t="str">
        <f>'1.1'!A5:D5</f>
        <v>ООО "Воздушные Ворота Северной Столицы" </v>
      </c>
      <c r="B2" s="162"/>
      <c r="C2" s="162"/>
      <c r="D2" s="162"/>
      <c r="E2" s="162"/>
      <c r="F2" s="162"/>
      <c r="G2" s="162"/>
      <c r="H2" s="162"/>
    </row>
    <row r="3" spans="1:6" ht="15.75">
      <c r="A3" s="74"/>
      <c r="B3" s="74"/>
      <c r="C3" s="74"/>
      <c r="D3" s="74"/>
      <c r="E3" s="74"/>
      <c r="F3" s="74"/>
    </row>
    <row r="4" ht="15.75">
      <c r="A4" s="71"/>
    </row>
    <row r="5" spans="1:8" ht="47.25">
      <c r="A5" s="75" t="s">
        <v>5</v>
      </c>
      <c r="B5" s="75" t="s">
        <v>65</v>
      </c>
      <c r="C5" s="76" t="s">
        <v>6</v>
      </c>
      <c r="D5" s="58" t="s">
        <v>335</v>
      </c>
      <c r="E5" s="58" t="s">
        <v>336</v>
      </c>
      <c r="F5" s="58" t="s">
        <v>337</v>
      </c>
      <c r="G5" s="58" t="s">
        <v>338</v>
      </c>
      <c r="H5" s="58" t="s">
        <v>339</v>
      </c>
    </row>
    <row r="6" spans="1:8" ht="63" customHeight="1">
      <c r="A6" s="77" t="s">
        <v>350</v>
      </c>
      <c r="B6" s="78" t="s">
        <v>15</v>
      </c>
      <c r="C6" s="79" t="s">
        <v>15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</row>
    <row r="7" spans="1:8" ht="65.25" customHeight="1">
      <c r="A7" s="77" t="s">
        <v>351</v>
      </c>
      <c r="B7" s="78" t="s">
        <v>15</v>
      </c>
      <c r="C7" s="79" t="s">
        <v>15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</row>
    <row r="8" spans="1:8" ht="94.5">
      <c r="A8" s="77" t="s">
        <v>352</v>
      </c>
      <c r="B8" s="80" t="s">
        <v>66</v>
      </c>
      <c r="C8" s="81" t="s">
        <v>67</v>
      </c>
      <c r="D8" s="82">
        <v>0.7736111111111112</v>
      </c>
      <c r="E8" s="82">
        <v>0.7736111111111112</v>
      </c>
      <c r="F8" s="82">
        <v>0.7736111111111112</v>
      </c>
      <c r="G8" s="82">
        <v>0.7736111111111112</v>
      </c>
      <c r="H8" s="82">
        <v>0.7736111111111112</v>
      </c>
    </row>
    <row r="9" spans="1:6" ht="15.75">
      <c r="A9" s="66"/>
      <c r="B9" s="66"/>
      <c r="C9" s="66"/>
      <c r="D9" s="83"/>
      <c r="E9" s="66"/>
      <c r="F9" s="66"/>
    </row>
    <row r="10" ht="15.75">
      <c r="A10" s="71"/>
    </row>
    <row r="11" ht="15.75">
      <c r="A11" s="71"/>
    </row>
    <row r="12" spans="1:8" ht="15.75">
      <c r="A12" s="68" t="s">
        <v>135</v>
      </c>
      <c r="B12" s="67"/>
      <c r="C12" s="68"/>
      <c r="D12" s="68"/>
      <c r="E12" s="68"/>
      <c r="F12" s="168" t="s">
        <v>81</v>
      </c>
      <c r="G12" s="168"/>
      <c r="H12" s="168"/>
    </row>
    <row r="13" spans="1:5" ht="15" customHeight="1">
      <c r="A13" s="69" t="s">
        <v>2</v>
      </c>
      <c r="B13" s="167" t="s">
        <v>4</v>
      </c>
      <c r="C13" s="167"/>
      <c r="D13" s="84"/>
      <c r="E13" s="84"/>
    </row>
  </sheetData>
  <sheetProtection/>
  <mergeCells count="4">
    <mergeCell ref="B13:C13"/>
    <mergeCell ref="A1:H1"/>
    <mergeCell ref="A2:H2"/>
    <mergeCell ref="F12:H12"/>
  </mergeCells>
  <printOptions horizontalCentered="1"/>
  <pageMargins left="0.35433070866141736" right="0.7086614173228347" top="0.31496062992125984" bottom="0.4724409448818898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zoomScaleSheetLayoutView="80" zoomScalePageLayoutView="0" workbookViewId="0" topLeftCell="A1">
      <selection activeCell="K8" sqref="K8"/>
    </sheetView>
  </sheetViews>
  <sheetFormatPr defaultColWidth="9.140625" defaultRowHeight="15"/>
  <cols>
    <col min="1" max="1" width="32.00390625" style="70" customWidth="1"/>
    <col min="2" max="3" width="24.28125" style="70" customWidth="1"/>
    <col min="4" max="6" width="11.421875" style="70" customWidth="1"/>
    <col min="7" max="16384" width="9.140625" style="70" customWidth="1"/>
  </cols>
  <sheetData>
    <row r="1" spans="1:6" ht="48.75" customHeight="1">
      <c r="A1" s="169" t="s">
        <v>346</v>
      </c>
      <c r="B1" s="162"/>
      <c r="C1" s="162"/>
      <c r="D1" s="162"/>
      <c r="E1" s="162"/>
      <c r="F1" s="162"/>
    </row>
    <row r="2" spans="1:6" ht="15.75">
      <c r="A2" s="162" t="str">
        <f>'1.1'!A5:D5</f>
        <v>ООО "Воздушные Ворота Северной Столицы" </v>
      </c>
      <c r="B2" s="162"/>
      <c r="C2" s="162"/>
      <c r="D2" s="162"/>
      <c r="E2" s="162"/>
      <c r="F2" s="162"/>
    </row>
    <row r="3" spans="1:6" ht="15.75">
      <c r="A3" s="74"/>
      <c r="B3" s="74"/>
      <c r="C3" s="74"/>
      <c r="D3" s="74"/>
      <c r="E3" s="74"/>
      <c r="F3" s="74"/>
    </row>
    <row r="4" ht="15.75">
      <c r="A4" s="71"/>
    </row>
    <row r="5" spans="1:6" ht="47.25">
      <c r="A5" s="75" t="s">
        <v>5</v>
      </c>
      <c r="B5" s="75" t="s">
        <v>65</v>
      </c>
      <c r="C5" s="76" t="s">
        <v>6</v>
      </c>
      <c r="D5" s="58" t="s">
        <v>333</v>
      </c>
      <c r="E5" s="58" t="s">
        <v>334</v>
      </c>
      <c r="F5" s="58" t="s">
        <v>83</v>
      </c>
    </row>
    <row r="6" spans="1:6" ht="63" customHeight="1">
      <c r="A6" s="77" t="s">
        <v>350</v>
      </c>
      <c r="B6" s="78" t="s">
        <v>15</v>
      </c>
      <c r="C6" s="79" t="s">
        <v>15</v>
      </c>
      <c r="D6" s="85">
        <v>0</v>
      </c>
      <c r="E6" s="85">
        <v>0</v>
      </c>
      <c r="F6" s="86">
        <v>0</v>
      </c>
    </row>
    <row r="7" spans="1:6" ht="66.75" customHeight="1">
      <c r="A7" s="77" t="s">
        <v>351</v>
      </c>
      <c r="B7" s="78" t="s">
        <v>15</v>
      </c>
      <c r="C7" s="79" t="s">
        <v>15</v>
      </c>
      <c r="D7" s="85">
        <v>0</v>
      </c>
      <c r="E7" s="85">
        <v>0</v>
      </c>
      <c r="F7" s="86">
        <v>0</v>
      </c>
    </row>
    <row r="8" spans="1:6" ht="94.5">
      <c r="A8" s="77" t="s">
        <v>352</v>
      </c>
      <c r="B8" s="80" t="s">
        <v>66</v>
      </c>
      <c r="C8" s="81" t="s">
        <v>67</v>
      </c>
      <c r="D8" s="82">
        <v>1.0102</v>
      </c>
      <c r="E8" s="82">
        <v>1.0102</v>
      </c>
      <c r="F8" s="82">
        <v>1.0102</v>
      </c>
    </row>
    <row r="9" spans="1:6" ht="15.75">
      <c r="A9" s="66"/>
      <c r="B9" s="66"/>
      <c r="C9" s="66"/>
      <c r="D9" s="83"/>
      <c r="E9" s="66"/>
      <c r="F9" s="66"/>
    </row>
    <row r="10" ht="15.75">
      <c r="A10" s="71"/>
    </row>
    <row r="11" ht="15.75">
      <c r="A11" s="71"/>
    </row>
    <row r="12" spans="1:6" ht="15" customHeight="1">
      <c r="A12" s="68" t="s">
        <v>135</v>
      </c>
      <c r="B12" s="67"/>
      <c r="C12" s="68"/>
      <c r="D12" s="168" t="s">
        <v>81</v>
      </c>
      <c r="E12" s="168"/>
      <c r="F12" s="168"/>
    </row>
    <row r="13" spans="1:5" ht="15" customHeight="1">
      <c r="A13" s="69" t="s">
        <v>2</v>
      </c>
      <c r="B13" s="167" t="s">
        <v>4</v>
      </c>
      <c r="C13" s="167"/>
      <c r="D13" s="84"/>
      <c r="E13" s="84"/>
    </row>
  </sheetData>
  <sheetProtection/>
  <mergeCells count="4">
    <mergeCell ref="A1:F1"/>
    <mergeCell ref="A2:F2"/>
    <mergeCell ref="B13:C13"/>
    <mergeCell ref="D12:F12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zoomScaleSheetLayoutView="80" zoomScalePageLayoutView="0" workbookViewId="0" topLeftCell="A1">
      <selection activeCell="J10" sqref="J10"/>
    </sheetView>
  </sheetViews>
  <sheetFormatPr defaultColWidth="9.140625" defaultRowHeight="15"/>
  <cols>
    <col min="1" max="1" width="44.00390625" style="70" customWidth="1"/>
    <col min="2" max="4" width="13.140625" style="70" customWidth="1"/>
    <col min="5" max="5" width="14.421875" style="74" customWidth="1"/>
    <col min="6" max="6" width="13.140625" style="70" customWidth="1"/>
    <col min="7" max="7" width="9.140625" style="70" customWidth="1"/>
    <col min="8" max="9" width="9.140625" style="87" customWidth="1"/>
    <col min="10" max="13" width="9.140625" style="71" customWidth="1"/>
    <col min="14" max="16384" width="9.140625" style="70" customWidth="1"/>
  </cols>
  <sheetData>
    <row r="1" spans="1:6" ht="42" customHeight="1">
      <c r="A1" s="162" t="s">
        <v>302</v>
      </c>
      <c r="B1" s="162"/>
      <c r="C1" s="162"/>
      <c r="D1" s="162"/>
      <c r="E1" s="162"/>
      <c r="F1" s="162"/>
    </row>
    <row r="2" spans="8:9" ht="15.75">
      <c r="H2" s="87" t="s">
        <v>304</v>
      </c>
      <c r="I2" s="87" t="s">
        <v>311</v>
      </c>
    </row>
    <row r="3" spans="1:9" ht="15.75">
      <c r="A3" s="162" t="s">
        <v>144</v>
      </c>
      <c r="B3" s="162"/>
      <c r="C3" s="162"/>
      <c r="D3" s="162"/>
      <c r="E3" s="162"/>
      <c r="F3" s="162"/>
      <c r="G3" s="88"/>
      <c r="H3" s="87" t="s">
        <v>305</v>
      </c>
      <c r="I3" s="87" t="s">
        <v>306</v>
      </c>
    </row>
    <row r="4" spans="1:9" ht="15.75">
      <c r="A4" s="162" t="str">
        <f>'1.1'!A5:D5</f>
        <v>ООО "Воздушные Ворота Северной Столицы" </v>
      </c>
      <c r="B4" s="162"/>
      <c r="C4" s="162"/>
      <c r="D4" s="162"/>
      <c r="E4" s="162"/>
      <c r="F4" s="162"/>
      <c r="G4" s="74"/>
      <c r="H4" s="87" t="s">
        <v>307</v>
      </c>
      <c r="I4" s="87" t="s">
        <v>308</v>
      </c>
    </row>
    <row r="5" spans="1:9" ht="15.75">
      <c r="A5" s="74"/>
      <c r="B5" s="74"/>
      <c r="C5" s="74"/>
      <c r="D5" s="74"/>
      <c r="F5" s="74"/>
      <c r="G5" s="74"/>
      <c r="I5" s="87" t="s">
        <v>309</v>
      </c>
    </row>
    <row r="6" spans="1:6" ht="15.75">
      <c r="A6" s="71"/>
      <c r="F6" s="57" t="str">
        <f>'1.1'!D7</f>
        <v>за 2014 г.</v>
      </c>
    </row>
    <row r="7" spans="1:8" ht="15.75">
      <c r="A7" s="171" t="s">
        <v>7</v>
      </c>
      <c r="B7" s="173" t="s">
        <v>8</v>
      </c>
      <c r="C7" s="174"/>
      <c r="D7" s="171" t="s">
        <v>9</v>
      </c>
      <c r="E7" s="171" t="s">
        <v>10</v>
      </c>
      <c r="F7" s="171" t="s">
        <v>11</v>
      </c>
      <c r="H7" s="87" t="s">
        <v>310</v>
      </c>
    </row>
    <row r="8" spans="1:6" ht="31.5">
      <c r="A8" s="172"/>
      <c r="B8" s="89" t="s">
        <v>12</v>
      </c>
      <c r="C8" s="89" t="s">
        <v>141</v>
      </c>
      <c r="D8" s="172"/>
      <c r="E8" s="172"/>
      <c r="F8" s="172"/>
    </row>
    <row r="9" spans="1:6" ht="15.7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</row>
    <row r="10" spans="1:6" ht="84" customHeight="1">
      <c r="A10" s="90" t="s">
        <v>14</v>
      </c>
      <c r="B10" s="89" t="s">
        <v>15</v>
      </c>
      <c r="C10" s="89" t="s">
        <v>15</v>
      </c>
      <c r="D10" s="89" t="s">
        <v>15</v>
      </c>
      <c r="E10" s="89" t="s">
        <v>15</v>
      </c>
      <c r="F10" s="91">
        <f>(F12+F13)/2</f>
        <v>2</v>
      </c>
    </row>
    <row r="11" spans="1:6" ht="15.75">
      <c r="A11" s="90" t="s">
        <v>16</v>
      </c>
      <c r="B11" s="90"/>
      <c r="C11" s="90"/>
      <c r="D11" s="90"/>
      <c r="E11" s="89"/>
      <c r="F11" s="91"/>
    </row>
    <row r="12" spans="1:6" ht="88.5" customHeight="1">
      <c r="A12" s="90" t="s">
        <v>17</v>
      </c>
      <c r="B12" s="90">
        <v>4.76</v>
      </c>
      <c r="C12" s="90">
        <v>4.76</v>
      </c>
      <c r="D12" s="90">
        <f>B12/C12*100</f>
        <v>100</v>
      </c>
      <c r="E12" s="89" t="s">
        <v>18</v>
      </c>
      <c r="F12" s="91">
        <v>2</v>
      </c>
    </row>
    <row r="13" spans="1:6" ht="119.25" customHeight="1">
      <c r="A13" s="90" t="s">
        <v>19</v>
      </c>
      <c r="B13" s="90">
        <f>B15+B16+B17+B18</f>
        <v>13</v>
      </c>
      <c r="C13" s="90">
        <f>C15+C16+C17+C18</f>
        <v>13</v>
      </c>
      <c r="D13" s="90">
        <f>B13/C13*100</f>
        <v>100</v>
      </c>
      <c r="E13" s="89" t="s">
        <v>18</v>
      </c>
      <c r="F13" s="91">
        <v>2</v>
      </c>
    </row>
    <row r="14" spans="1:6" ht="15.75">
      <c r="A14" s="90" t="s">
        <v>20</v>
      </c>
      <c r="B14" s="90"/>
      <c r="C14" s="90"/>
      <c r="D14" s="90"/>
      <c r="E14" s="89"/>
      <c r="F14" s="91"/>
    </row>
    <row r="15" spans="1:6" ht="51" customHeight="1">
      <c r="A15" s="90" t="s">
        <v>21</v>
      </c>
      <c r="B15" s="90">
        <v>0</v>
      </c>
      <c r="C15" s="90">
        <v>0</v>
      </c>
      <c r="D15" s="89" t="s">
        <v>15</v>
      </c>
      <c r="E15" s="89" t="s">
        <v>15</v>
      </c>
      <c r="F15" s="92" t="s">
        <v>15</v>
      </c>
    </row>
    <row r="16" spans="1:6" ht="66.75" customHeight="1">
      <c r="A16" s="90" t="s">
        <v>22</v>
      </c>
      <c r="B16" s="90">
        <v>0</v>
      </c>
      <c r="C16" s="90">
        <v>0</v>
      </c>
      <c r="D16" s="89" t="s">
        <v>15</v>
      </c>
      <c r="E16" s="89" t="s">
        <v>15</v>
      </c>
      <c r="F16" s="92" t="s">
        <v>15</v>
      </c>
    </row>
    <row r="17" spans="1:6" ht="51" customHeight="1">
      <c r="A17" s="90" t="s">
        <v>23</v>
      </c>
      <c r="B17" s="90">
        <v>3</v>
      </c>
      <c r="C17" s="90">
        <v>3</v>
      </c>
      <c r="D17" s="89" t="s">
        <v>15</v>
      </c>
      <c r="E17" s="89" t="s">
        <v>15</v>
      </c>
      <c r="F17" s="92" t="s">
        <v>15</v>
      </c>
    </row>
    <row r="18" spans="1:6" ht="63">
      <c r="A18" s="90" t="s">
        <v>24</v>
      </c>
      <c r="B18" s="90">
        <v>10</v>
      </c>
      <c r="C18" s="90">
        <v>10</v>
      </c>
      <c r="D18" s="89" t="s">
        <v>15</v>
      </c>
      <c r="E18" s="89" t="s">
        <v>15</v>
      </c>
      <c r="F18" s="92" t="s">
        <v>15</v>
      </c>
    </row>
    <row r="19" spans="1:6" ht="15.75">
      <c r="A19" s="90"/>
      <c r="B19" s="90"/>
      <c r="C19" s="90"/>
      <c r="D19" s="90"/>
      <c r="E19" s="89"/>
      <c r="F19" s="91"/>
    </row>
    <row r="20" spans="1:6" ht="66.75" customHeight="1">
      <c r="A20" s="90" t="s">
        <v>25</v>
      </c>
      <c r="B20" s="89" t="s">
        <v>15</v>
      </c>
      <c r="C20" s="89" t="s">
        <v>15</v>
      </c>
      <c r="D20" s="89" t="s">
        <v>15</v>
      </c>
      <c r="E20" s="89" t="s">
        <v>15</v>
      </c>
      <c r="F20" s="91">
        <f>(F22+F23+F24)/3</f>
        <v>2</v>
      </c>
    </row>
    <row r="21" spans="1:6" ht="15.75">
      <c r="A21" s="90" t="s">
        <v>26</v>
      </c>
      <c r="B21" s="90"/>
      <c r="C21" s="90"/>
      <c r="D21" s="90"/>
      <c r="E21" s="89"/>
      <c r="F21" s="91"/>
    </row>
    <row r="22" spans="1:6" ht="53.25" customHeight="1">
      <c r="A22" s="90" t="s">
        <v>27</v>
      </c>
      <c r="B22" s="90">
        <v>1</v>
      </c>
      <c r="C22" s="90">
        <v>1</v>
      </c>
      <c r="D22" s="90">
        <f>B22/C22*100</f>
        <v>100</v>
      </c>
      <c r="E22" s="89" t="s">
        <v>18</v>
      </c>
      <c r="F22" s="91">
        <v>2</v>
      </c>
    </row>
    <row r="23" spans="1:6" ht="82.5" customHeight="1">
      <c r="A23" s="90" t="s">
        <v>28</v>
      </c>
      <c r="B23" s="90">
        <v>0</v>
      </c>
      <c r="C23" s="90">
        <v>0</v>
      </c>
      <c r="D23" s="90">
        <v>100</v>
      </c>
      <c r="E23" s="89" t="s">
        <v>18</v>
      </c>
      <c r="F23" s="91">
        <v>2</v>
      </c>
    </row>
    <row r="24" spans="1:6" ht="84" customHeight="1">
      <c r="A24" s="90" t="s">
        <v>29</v>
      </c>
      <c r="B24" s="90">
        <v>0</v>
      </c>
      <c r="C24" s="90">
        <v>0</v>
      </c>
      <c r="D24" s="90">
        <v>100</v>
      </c>
      <c r="E24" s="89" t="s">
        <v>18</v>
      </c>
      <c r="F24" s="91">
        <v>2</v>
      </c>
    </row>
    <row r="25" spans="1:6" ht="15.75">
      <c r="A25" s="90"/>
      <c r="B25" s="90"/>
      <c r="C25" s="90"/>
      <c r="D25" s="90"/>
      <c r="E25" s="89"/>
      <c r="F25" s="91"/>
    </row>
    <row r="26" spans="1:6" ht="94.5">
      <c r="A26" s="90" t="s">
        <v>30</v>
      </c>
      <c r="B26" s="90">
        <v>1</v>
      </c>
      <c r="C26" s="90">
        <v>1</v>
      </c>
      <c r="D26" s="90">
        <v>100</v>
      </c>
      <c r="E26" s="89" t="s">
        <v>18</v>
      </c>
      <c r="F26" s="91">
        <v>2</v>
      </c>
    </row>
    <row r="27" spans="1:6" ht="15.75">
      <c r="A27" s="90"/>
      <c r="B27" s="90"/>
      <c r="C27" s="90"/>
      <c r="D27" s="90"/>
      <c r="E27" s="89"/>
      <c r="F27" s="91"/>
    </row>
    <row r="28" spans="1:6" ht="117.75" customHeight="1">
      <c r="A28" s="90" t="s">
        <v>31</v>
      </c>
      <c r="B28" s="90">
        <v>1</v>
      </c>
      <c r="C28" s="90">
        <v>1</v>
      </c>
      <c r="D28" s="90">
        <v>100</v>
      </c>
      <c r="E28" s="89" t="s">
        <v>18</v>
      </c>
      <c r="F28" s="91">
        <v>2</v>
      </c>
    </row>
    <row r="29" spans="1:6" ht="15.75">
      <c r="A29" s="90"/>
      <c r="B29" s="90"/>
      <c r="C29" s="90"/>
      <c r="D29" s="90"/>
      <c r="E29" s="89"/>
      <c r="F29" s="91"/>
    </row>
    <row r="30" spans="1:6" ht="82.5" customHeight="1">
      <c r="A30" s="90" t="s">
        <v>32</v>
      </c>
      <c r="B30" s="90">
        <v>0</v>
      </c>
      <c r="C30" s="90">
        <v>0</v>
      </c>
      <c r="D30" s="90">
        <v>100</v>
      </c>
      <c r="E30" s="89" t="s">
        <v>33</v>
      </c>
      <c r="F30" s="91">
        <f>F31</f>
        <v>2</v>
      </c>
    </row>
    <row r="31" spans="1:6" ht="119.25" customHeight="1">
      <c r="A31" s="90" t="s">
        <v>34</v>
      </c>
      <c r="B31" s="93">
        <v>0</v>
      </c>
      <c r="C31" s="90">
        <v>0</v>
      </c>
      <c r="D31" s="90">
        <v>100</v>
      </c>
      <c r="E31" s="89" t="s">
        <v>15</v>
      </c>
      <c r="F31" s="91">
        <v>2</v>
      </c>
    </row>
    <row r="32" spans="1:6" ht="15.75">
      <c r="A32" s="90"/>
      <c r="B32" s="90"/>
      <c r="C32" s="90"/>
      <c r="D32" s="90"/>
      <c r="E32" s="89"/>
      <c r="F32" s="91"/>
    </row>
    <row r="33" spans="1:6" ht="84.75" customHeight="1">
      <c r="A33" s="90" t="s">
        <v>35</v>
      </c>
      <c r="B33" s="89" t="s">
        <v>15</v>
      </c>
      <c r="C33" s="89" t="s">
        <v>15</v>
      </c>
      <c r="D33" s="89" t="s">
        <v>15</v>
      </c>
      <c r="E33" s="89" t="s">
        <v>15</v>
      </c>
      <c r="F33" s="91">
        <f>(F35+F36)/2</f>
        <v>2</v>
      </c>
    </row>
    <row r="34" spans="1:6" ht="15.75">
      <c r="A34" s="90" t="s">
        <v>16</v>
      </c>
      <c r="B34" s="90"/>
      <c r="C34" s="90"/>
      <c r="D34" s="90"/>
      <c r="E34" s="89"/>
      <c r="F34" s="91"/>
    </row>
    <row r="35" spans="1:6" ht="103.5" customHeight="1">
      <c r="A35" s="90" t="s">
        <v>36</v>
      </c>
      <c r="B35" s="90">
        <v>0.002</v>
      </c>
      <c r="C35" s="90">
        <v>0.002</v>
      </c>
      <c r="D35" s="90">
        <f>B35/C35*100</f>
        <v>100</v>
      </c>
      <c r="E35" s="89" t="s">
        <v>33</v>
      </c>
      <c r="F35" s="91">
        <v>2</v>
      </c>
    </row>
    <row r="36" spans="1:6" ht="132" customHeight="1">
      <c r="A36" s="90" t="s">
        <v>37</v>
      </c>
      <c r="B36" s="90">
        <v>0</v>
      </c>
      <c r="C36" s="90">
        <v>0</v>
      </c>
      <c r="D36" s="90">
        <v>100</v>
      </c>
      <c r="E36" s="89" t="s">
        <v>33</v>
      </c>
      <c r="F36" s="91">
        <v>2</v>
      </c>
    </row>
    <row r="37" spans="1:6" ht="15.75">
      <c r="A37" s="90"/>
      <c r="B37" s="90"/>
      <c r="C37" s="90"/>
      <c r="D37" s="90"/>
      <c r="E37" s="89"/>
      <c r="F37" s="91"/>
    </row>
    <row r="38" spans="1:6" ht="15.75">
      <c r="A38" s="90" t="s">
        <v>38</v>
      </c>
      <c r="B38" s="89" t="s">
        <v>15</v>
      </c>
      <c r="C38" s="89" t="s">
        <v>15</v>
      </c>
      <c r="D38" s="89" t="s">
        <v>15</v>
      </c>
      <c r="E38" s="89" t="s">
        <v>15</v>
      </c>
      <c r="F38" s="91">
        <f>(F33+F30+F28+F26+F20+F10)/6</f>
        <v>2</v>
      </c>
    </row>
    <row r="39" spans="1:6" ht="15.75">
      <c r="A39" s="66"/>
      <c r="B39" s="59"/>
      <c r="C39" s="59"/>
      <c r="D39" s="59"/>
      <c r="E39" s="59"/>
      <c r="F39" s="66"/>
    </row>
    <row r="40" spans="1:6" ht="15.75">
      <c r="A40" s="66"/>
      <c r="B40" s="59"/>
      <c r="C40" s="59"/>
      <c r="D40" s="59"/>
      <c r="E40" s="59"/>
      <c r="F40" s="66"/>
    </row>
    <row r="41" ht="15.75">
      <c r="A41" s="71"/>
    </row>
    <row r="42" spans="1:6" ht="13.5" customHeight="1">
      <c r="A42" s="68" t="s">
        <v>135</v>
      </c>
      <c r="B42" s="67"/>
      <c r="C42" s="68"/>
      <c r="D42" s="94"/>
      <c r="E42" s="170" t="s">
        <v>81</v>
      </c>
      <c r="F42" s="170"/>
    </row>
    <row r="43" spans="1:6" ht="15" customHeight="1">
      <c r="A43" s="84" t="s">
        <v>2</v>
      </c>
      <c r="B43" s="167" t="s">
        <v>4</v>
      </c>
      <c r="C43" s="167"/>
      <c r="D43" s="167"/>
      <c r="E43" s="158" t="s">
        <v>3</v>
      </c>
      <c r="F43" s="158"/>
    </row>
    <row r="44" ht="15.75">
      <c r="A44" s="71" t="s">
        <v>39</v>
      </c>
    </row>
  </sheetData>
  <sheetProtection/>
  <mergeCells count="11">
    <mergeCell ref="A3:F3"/>
    <mergeCell ref="A4:F4"/>
    <mergeCell ref="E42:F42"/>
    <mergeCell ref="E43:F43"/>
    <mergeCell ref="B43:D43"/>
    <mergeCell ref="A1:F1"/>
    <mergeCell ref="E7:E8"/>
    <mergeCell ref="F7:F8"/>
    <mergeCell ref="A7:A8"/>
    <mergeCell ref="B7:C7"/>
    <mergeCell ref="D7:D8"/>
  </mergeCells>
  <printOptions horizontalCentered="1"/>
  <pageMargins left="0.984251968503937" right="0.5905511811023623" top="0.5905511811023623" bottom="0.5905511811023623" header="0.31496062992125984" footer="0.31496062992125984"/>
  <pageSetup horizontalDpi="600" verticalDpi="600" orientation="portrait" paperSize="9" scale="73" r:id="rId1"/>
  <rowBreaks count="1" manualBreakCount="1">
    <brk id="2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SheetLayoutView="80" zoomScalePageLayoutView="0" workbookViewId="0" topLeftCell="A1">
      <selection activeCell="Q9" sqref="Q9"/>
    </sheetView>
  </sheetViews>
  <sheetFormatPr defaultColWidth="9.140625" defaultRowHeight="15"/>
  <cols>
    <col min="1" max="1" width="44.00390625" style="96" customWidth="1"/>
    <col min="2" max="4" width="13.140625" style="96" customWidth="1"/>
    <col min="5" max="5" width="14.00390625" style="101" customWidth="1"/>
    <col min="6" max="6" width="13.140625" style="96" customWidth="1"/>
    <col min="7" max="11" width="0" style="96" hidden="1" customWidth="1"/>
    <col min="12" max="16384" width="9.140625" style="96" customWidth="1"/>
  </cols>
  <sheetData>
    <row r="1" spans="1:12" ht="15.75">
      <c r="A1" s="169" t="s">
        <v>145</v>
      </c>
      <c r="B1" s="169"/>
      <c r="C1" s="169"/>
      <c r="D1" s="169"/>
      <c r="E1" s="169"/>
      <c r="F1" s="169"/>
      <c r="H1" s="97" t="s">
        <v>312</v>
      </c>
      <c r="I1" s="98"/>
      <c r="J1" s="98"/>
      <c r="K1" s="98"/>
      <c r="L1" s="98"/>
    </row>
    <row r="2" spans="1:11" ht="15.75">
      <c r="A2" s="169" t="str">
        <f>'1.1'!A5:D5</f>
        <v>ООО "Воздушные Ворота Северной Столицы" </v>
      </c>
      <c r="B2" s="169"/>
      <c r="C2" s="169"/>
      <c r="D2" s="169"/>
      <c r="E2" s="169"/>
      <c r="F2" s="169"/>
      <c r="H2" s="99" t="s">
        <v>304</v>
      </c>
      <c r="I2" s="99" t="s">
        <v>311</v>
      </c>
      <c r="J2" s="100"/>
      <c r="K2" s="100"/>
    </row>
    <row r="3" spans="1:12" ht="15.75">
      <c r="A3" s="101"/>
      <c r="B3" s="101"/>
      <c r="C3" s="101"/>
      <c r="D3" s="101"/>
      <c r="F3" s="101"/>
      <c r="G3" s="101"/>
      <c r="H3" s="99" t="s">
        <v>305</v>
      </c>
      <c r="I3" s="99" t="s">
        <v>306</v>
      </c>
      <c r="J3" s="100"/>
      <c r="K3" s="100"/>
      <c r="L3" s="101"/>
    </row>
    <row r="4" spans="1:11" ht="15.75">
      <c r="A4" s="100"/>
      <c r="F4" s="102" t="str">
        <f>'1.1'!D7</f>
        <v>за 2014 г.</v>
      </c>
      <c r="H4" s="99" t="s">
        <v>307</v>
      </c>
      <c r="I4" s="99" t="s">
        <v>308</v>
      </c>
      <c r="J4" s="100"/>
      <c r="K4" s="100"/>
    </row>
    <row r="5" spans="1:11" ht="15.75">
      <c r="A5" s="175" t="s">
        <v>40</v>
      </c>
      <c r="B5" s="177" t="s">
        <v>8</v>
      </c>
      <c r="C5" s="178"/>
      <c r="D5" s="175" t="s">
        <v>9</v>
      </c>
      <c r="E5" s="175" t="s">
        <v>10</v>
      </c>
      <c r="F5" s="175" t="s">
        <v>11</v>
      </c>
      <c r="H5" s="99"/>
      <c r="I5" s="99" t="s">
        <v>309</v>
      </c>
      <c r="J5" s="100"/>
      <c r="K5" s="100"/>
    </row>
    <row r="6" spans="1:11" ht="31.5">
      <c r="A6" s="176"/>
      <c r="B6" s="103" t="s">
        <v>12</v>
      </c>
      <c r="C6" s="103" t="s">
        <v>13</v>
      </c>
      <c r="D6" s="176"/>
      <c r="E6" s="176"/>
      <c r="F6" s="176"/>
      <c r="H6" s="99"/>
      <c r="I6" s="99"/>
      <c r="J6" s="100"/>
      <c r="K6" s="100"/>
    </row>
    <row r="7" spans="1:11" ht="15.7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H7" s="99" t="s">
        <v>310</v>
      </c>
      <c r="I7" s="99"/>
      <c r="J7" s="100"/>
      <c r="K7" s="100"/>
    </row>
    <row r="8" spans="1:6" ht="47.25">
      <c r="A8" s="104" t="s">
        <v>316</v>
      </c>
      <c r="B8" s="103" t="s">
        <v>15</v>
      </c>
      <c r="C8" s="103" t="s">
        <v>15</v>
      </c>
      <c r="D8" s="103" t="s">
        <v>15</v>
      </c>
      <c r="E8" s="103" t="s">
        <v>15</v>
      </c>
      <c r="F8" s="105">
        <f>(F10+F11)/2</f>
        <v>2</v>
      </c>
    </row>
    <row r="9" spans="1:6" ht="15.75">
      <c r="A9" s="104" t="s">
        <v>16</v>
      </c>
      <c r="B9" s="104"/>
      <c r="C9" s="104"/>
      <c r="D9" s="104"/>
      <c r="E9" s="103"/>
      <c r="F9" s="105"/>
    </row>
    <row r="10" spans="1:6" ht="94.5">
      <c r="A10" s="104" t="s">
        <v>317</v>
      </c>
      <c r="B10" s="104">
        <v>0</v>
      </c>
      <c r="C10" s="104">
        <v>0</v>
      </c>
      <c r="D10" s="104">
        <v>100</v>
      </c>
      <c r="E10" s="103" t="s">
        <v>33</v>
      </c>
      <c r="F10" s="105">
        <v>2</v>
      </c>
    </row>
    <row r="11" spans="1:6" ht="63">
      <c r="A11" s="104" t="s">
        <v>318</v>
      </c>
      <c r="B11" s="106">
        <f>B12+B13</f>
        <v>0</v>
      </c>
      <c r="C11" s="106">
        <f>C12+C13</f>
        <v>0</v>
      </c>
      <c r="D11" s="104">
        <v>100</v>
      </c>
      <c r="E11" s="103" t="s">
        <v>33</v>
      </c>
      <c r="F11" s="105">
        <v>2</v>
      </c>
    </row>
    <row r="12" spans="1:6" ht="63">
      <c r="A12" s="104" t="s">
        <v>41</v>
      </c>
      <c r="B12" s="104">
        <v>0</v>
      </c>
      <c r="C12" s="104">
        <v>0</v>
      </c>
      <c r="D12" s="104">
        <v>100</v>
      </c>
      <c r="E12" s="103" t="s">
        <v>15</v>
      </c>
      <c r="F12" s="107" t="s">
        <v>15</v>
      </c>
    </row>
    <row r="13" spans="1:6" ht="15.75">
      <c r="A13" s="104" t="s">
        <v>42</v>
      </c>
      <c r="B13" s="104">
        <v>0</v>
      </c>
      <c r="C13" s="104">
        <v>0</v>
      </c>
      <c r="D13" s="104">
        <v>100</v>
      </c>
      <c r="E13" s="103" t="s">
        <v>15</v>
      </c>
      <c r="F13" s="107" t="s">
        <v>15</v>
      </c>
    </row>
    <row r="14" spans="1:6" ht="141.75">
      <c r="A14" s="104" t="s">
        <v>319</v>
      </c>
      <c r="B14" s="104">
        <v>0</v>
      </c>
      <c r="C14" s="104">
        <v>0</v>
      </c>
      <c r="D14" s="104">
        <v>100</v>
      </c>
      <c r="E14" s="103" t="s">
        <v>33</v>
      </c>
      <c r="F14" s="105">
        <v>0.5</v>
      </c>
    </row>
    <row r="15" spans="1:6" ht="63">
      <c r="A15" s="104" t="s">
        <v>320</v>
      </c>
      <c r="B15" s="106">
        <f>B16</f>
        <v>0</v>
      </c>
      <c r="C15" s="106">
        <f>C16</f>
        <v>0</v>
      </c>
      <c r="D15" s="104">
        <v>100</v>
      </c>
      <c r="E15" s="103"/>
      <c r="F15" s="105">
        <v>0.5</v>
      </c>
    </row>
    <row r="16" spans="1:6" ht="78.75">
      <c r="A16" s="104" t="s">
        <v>321</v>
      </c>
      <c r="B16" s="104">
        <v>0</v>
      </c>
      <c r="C16" s="104">
        <v>0</v>
      </c>
      <c r="D16" s="104">
        <v>100</v>
      </c>
      <c r="E16" s="103" t="s">
        <v>33</v>
      </c>
      <c r="F16" s="105">
        <v>0.5</v>
      </c>
    </row>
    <row r="17" spans="1:6" ht="63">
      <c r="A17" s="104" t="s">
        <v>322</v>
      </c>
      <c r="B17" s="103" t="s">
        <v>15</v>
      </c>
      <c r="C17" s="103" t="s">
        <v>15</v>
      </c>
      <c r="D17" s="103" t="s">
        <v>15</v>
      </c>
      <c r="E17" s="103" t="s">
        <v>15</v>
      </c>
      <c r="F17" s="105">
        <f>(F19+F20)/2</f>
        <v>0.5</v>
      </c>
    </row>
    <row r="18" spans="1:6" ht="15.75">
      <c r="A18" s="104" t="s">
        <v>26</v>
      </c>
      <c r="B18" s="104"/>
      <c r="C18" s="104"/>
      <c r="D18" s="104"/>
      <c r="E18" s="103"/>
      <c r="F18" s="105"/>
    </row>
    <row r="19" spans="1:6" ht="78.75">
      <c r="A19" s="104" t="s">
        <v>323</v>
      </c>
      <c r="B19" s="104">
        <v>1</v>
      </c>
      <c r="C19" s="104">
        <v>1</v>
      </c>
      <c r="D19" s="104">
        <f>B19/C19*100</f>
        <v>100</v>
      </c>
      <c r="E19" s="103" t="s">
        <v>18</v>
      </c>
      <c r="F19" s="105">
        <v>0.5</v>
      </c>
    </row>
    <row r="20" spans="1:6" ht="126">
      <c r="A20" s="104" t="s">
        <v>324</v>
      </c>
      <c r="B20" s="104">
        <v>0</v>
      </c>
      <c r="C20" s="104">
        <v>0</v>
      </c>
      <c r="D20" s="104">
        <v>100</v>
      </c>
      <c r="E20" s="103" t="s">
        <v>33</v>
      </c>
      <c r="F20" s="105">
        <v>0.5</v>
      </c>
    </row>
    <row r="21" spans="1:6" ht="63">
      <c r="A21" s="104" t="s">
        <v>325</v>
      </c>
      <c r="B21" s="104">
        <f>B22</f>
        <v>0</v>
      </c>
      <c r="C21" s="104">
        <f>C22</f>
        <v>0</v>
      </c>
      <c r="D21" s="104">
        <v>100</v>
      </c>
      <c r="E21" s="103" t="s">
        <v>33</v>
      </c>
      <c r="F21" s="105">
        <v>0.5</v>
      </c>
    </row>
    <row r="22" spans="1:6" ht="94.5">
      <c r="A22" s="104" t="s">
        <v>326</v>
      </c>
      <c r="B22" s="104">
        <v>0</v>
      </c>
      <c r="C22" s="104">
        <v>0</v>
      </c>
      <c r="D22" s="104">
        <v>100</v>
      </c>
      <c r="E22" s="103"/>
      <c r="F22" s="105">
        <v>0.5</v>
      </c>
    </row>
    <row r="23" spans="1:6" ht="15.75">
      <c r="A23" s="104" t="s">
        <v>327</v>
      </c>
      <c r="B23" s="103" t="s">
        <v>15</v>
      </c>
      <c r="C23" s="103" t="s">
        <v>15</v>
      </c>
      <c r="D23" s="103" t="s">
        <v>15</v>
      </c>
      <c r="E23" s="103" t="s">
        <v>15</v>
      </c>
      <c r="F23" s="105">
        <f>(F8+F15+F17+F21)/4</f>
        <v>0.875</v>
      </c>
    </row>
    <row r="24" spans="1:6" ht="15.75">
      <c r="A24" s="108"/>
      <c r="B24" s="108"/>
      <c r="C24" s="108"/>
      <c r="D24" s="108"/>
      <c r="E24" s="109"/>
      <c r="F24" s="108"/>
    </row>
    <row r="25" spans="1:6" ht="15.75">
      <c r="A25" s="108"/>
      <c r="B25" s="108"/>
      <c r="C25" s="108"/>
      <c r="D25" s="108"/>
      <c r="E25" s="109"/>
      <c r="F25" s="108"/>
    </row>
    <row r="26" ht="15.75">
      <c r="A26" s="100"/>
    </row>
    <row r="27" spans="1:6" ht="15.75">
      <c r="A27" s="95" t="s">
        <v>135</v>
      </c>
      <c r="B27" s="67"/>
      <c r="C27" s="95"/>
      <c r="D27" s="110"/>
      <c r="E27" s="170" t="s">
        <v>81</v>
      </c>
      <c r="F27" s="170"/>
    </row>
    <row r="28" spans="1:6" ht="15.75">
      <c r="A28" s="84" t="s">
        <v>2</v>
      </c>
      <c r="B28" s="167" t="s">
        <v>4</v>
      </c>
      <c r="C28" s="167"/>
      <c r="D28" s="167"/>
      <c r="E28" s="158" t="s">
        <v>3</v>
      </c>
      <c r="F28" s="158"/>
    </row>
  </sheetData>
  <sheetProtection/>
  <mergeCells count="10">
    <mergeCell ref="A1:F1"/>
    <mergeCell ref="A2:F2"/>
    <mergeCell ref="E27:F27"/>
    <mergeCell ref="E28:F28"/>
    <mergeCell ref="B28:D28"/>
    <mergeCell ref="F5:F6"/>
    <mergeCell ref="A5:A6"/>
    <mergeCell ref="B5:C5"/>
    <mergeCell ref="D5:D6"/>
    <mergeCell ref="E5:E6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5"/>
  <sheetViews>
    <sheetView zoomScaleSheetLayoutView="80" zoomScalePageLayoutView="0" workbookViewId="0" topLeftCell="A1">
      <selection activeCell="O8" sqref="O8"/>
    </sheetView>
  </sheetViews>
  <sheetFormatPr defaultColWidth="9.140625" defaultRowHeight="15"/>
  <cols>
    <col min="1" max="1" width="44.00390625" style="96" customWidth="1"/>
    <col min="2" max="4" width="13.140625" style="96" customWidth="1"/>
    <col min="5" max="5" width="14.57421875" style="101" customWidth="1"/>
    <col min="6" max="6" width="13.140625" style="96" customWidth="1"/>
    <col min="7" max="11" width="0" style="96" hidden="1" customWidth="1"/>
    <col min="12" max="16384" width="9.140625" style="96" customWidth="1"/>
  </cols>
  <sheetData>
    <row r="1" spans="1:6" ht="15.75">
      <c r="A1" s="169" t="s">
        <v>303</v>
      </c>
      <c r="B1" s="169"/>
      <c r="C1" s="169"/>
      <c r="D1" s="169"/>
      <c r="E1" s="169"/>
      <c r="F1" s="169"/>
    </row>
    <row r="2" spans="1:256" ht="15.75">
      <c r="A2" s="169" t="str">
        <f>'1.1'!A5:D5</f>
        <v>ООО "Воздушные Ворота Северной Столицы" </v>
      </c>
      <c r="B2" s="169"/>
      <c r="C2" s="169"/>
      <c r="D2" s="169"/>
      <c r="E2" s="169"/>
      <c r="F2" s="169"/>
      <c r="H2" s="99" t="s">
        <v>304</v>
      </c>
      <c r="I2" s="99" t="s">
        <v>311</v>
      </c>
      <c r="J2" s="100"/>
      <c r="K2" s="100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  <c r="IU2" s="169"/>
      <c r="IV2" s="169"/>
    </row>
    <row r="3" spans="1:256" ht="15.75">
      <c r="A3" s="101"/>
      <c r="B3" s="101"/>
      <c r="C3" s="101"/>
      <c r="D3" s="101"/>
      <c r="F3" s="101"/>
      <c r="G3" s="101"/>
      <c r="H3" s="99" t="s">
        <v>305</v>
      </c>
      <c r="I3" s="99" t="s">
        <v>306</v>
      </c>
      <c r="J3" s="100"/>
      <c r="K3" s="10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11" ht="15.75">
      <c r="A4" s="100"/>
      <c r="F4" s="102" t="str">
        <f>'1.1'!D7</f>
        <v>за 2014 г.</v>
      </c>
      <c r="H4" s="99" t="s">
        <v>307</v>
      </c>
      <c r="I4" s="99" t="s">
        <v>308</v>
      </c>
      <c r="J4" s="100"/>
      <c r="K4" s="100"/>
    </row>
    <row r="5" spans="1:11" ht="15.75">
      <c r="A5" s="175" t="s">
        <v>40</v>
      </c>
      <c r="B5" s="177" t="s">
        <v>8</v>
      </c>
      <c r="C5" s="178"/>
      <c r="D5" s="175" t="s">
        <v>9</v>
      </c>
      <c r="E5" s="175" t="s">
        <v>10</v>
      </c>
      <c r="F5" s="175" t="s">
        <v>11</v>
      </c>
      <c r="H5" s="99"/>
      <c r="I5" s="99" t="s">
        <v>309</v>
      </c>
      <c r="J5" s="100"/>
      <c r="K5" s="100"/>
    </row>
    <row r="6" spans="1:11" ht="31.5">
      <c r="A6" s="176"/>
      <c r="B6" s="103" t="s">
        <v>12</v>
      </c>
      <c r="C6" s="103" t="s">
        <v>13</v>
      </c>
      <c r="D6" s="176"/>
      <c r="E6" s="176"/>
      <c r="F6" s="176"/>
      <c r="H6" s="99"/>
      <c r="I6" s="99"/>
      <c r="J6" s="100"/>
      <c r="K6" s="100"/>
    </row>
    <row r="7" spans="1:11" ht="15.7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H7" s="99" t="s">
        <v>310</v>
      </c>
      <c r="I7" s="99"/>
      <c r="J7" s="100"/>
      <c r="K7" s="100"/>
    </row>
    <row r="8" spans="1:6" ht="81.75" customHeight="1">
      <c r="A8" s="104" t="s">
        <v>43</v>
      </c>
      <c r="B8" s="104">
        <v>1</v>
      </c>
      <c r="C8" s="104">
        <v>1</v>
      </c>
      <c r="D8" s="104">
        <v>100</v>
      </c>
      <c r="E8" s="103" t="s">
        <v>18</v>
      </c>
      <c r="F8" s="111">
        <v>2</v>
      </c>
    </row>
    <row r="9" spans="1:6" ht="15.75">
      <c r="A9" s="104"/>
      <c r="B9" s="104"/>
      <c r="C9" s="104"/>
      <c r="D9" s="104"/>
      <c r="E9" s="103"/>
      <c r="F9" s="111"/>
    </row>
    <row r="10" spans="1:6" ht="31.5">
      <c r="A10" s="104" t="s">
        <v>44</v>
      </c>
      <c r="B10" s="103" t="s">
        <v>15</v>
      </c>
      <c r="C10" s="103" t="s">
        <v>15</v>
      </c>
      <c r="D10" s="103" t="s">
        <v>15</v>
      </c>
      <c r="E10" s="103" t="s">
        <v>15</v>
      </c>
      <c r="F10" s="111">
        <f>(F12+F13+F14+F15+F16+F17)/6</f>
        <v>2</v>
      </c>
    </row>
    <row r="11" spans="1:6" ht="15.75">
      <c r="A11" s="104" t="s">
        <v>16</v>
      </c>
      <c r="B11" s="104"/>
      <c r="C11" s="104"/>
      <c r="D11" s="104"/>
      <c r="E11" s="103"/>
      <c r="F11" s="111"/>
    </row>
    <row r="12" spans="1:6" ht="94.5">
      <c r="A12" s="104" t="s">
        <v>45</v>
      </c>
      <c r="B12" s="104">
        <v>0</v>
      </c>
      <c r="C12" s="112">
        <v>0.0001</v>
      </c>
      <c r="D12" s="104">
        <v>100</v>
      </c>
      <c r="E12" s="103" t="s">
        <v>33</v>
      </c>
      <c r="F12" s="111">
        <v>2</v>
      </c>
    </row>
    <row r="13" spans="1:6" ht="110.25">
      <c r="A13" s="104" t="s">
        <v>46</v>
      </c>
      <c r="B13" s="104">
        <v>0</v>
      </c>
      <c r="C13" s="104">
        <v>0.0001</v>
      </c>
      <c r="D13" s="104">
        <v>100</v>
      </c>
      <c r="E13" s="103" t="s">
        <v>18</v>
      </c>
      <c r="F13" s="111">
        <v>2</v>
      </c>
    </row>
    <row r="14" spans="1:6" ht="123" customHeight="1">
      <c r="A14" s="104" t="s">
        <v>47</v>
      </c>
      <c r="B14" s="104">
        <v>0</v>
      </c>
      <c r="C14" s="104">
        <v>0</v>
      </c>
      <c r="D14" s="104">
        <v>100</v>
      </c>
      <c r="E14" s="103" t="s">
        <v>33</v>
      </c>
      <c r="F14" s="111">
        <v>2</v>
      </c>
    </row>
    <row r="15" spans="1:6" ht="126">
      <c r="A15" s="104" t="s">
        <v>48</v>
      </c>
      <c r="B15" s="104">
        <v>0</v>
      </c>
      <c r="C15" s="104">
        <v>0</v>
      </c>
      <c r="D15" s="104">
        <v>100</v>
      </c>
      <c r="E15" s="103" t="s">
        <v>33</v>
      </c>
      <c r="F15" s="111">
        <v>2</v>
      </c>
    </row>
    <row r="16" spans="1:6" ht="94.5">
      <c r="A16" s="104" t="s">
        <v>49</v>
      </c>
      <c r="B16" s="104">
        <v>0</v>
      </c>
      <c r="C16" s="104">
        <v>0</v>
      </c>
      <c r="D16" s="104">
        <v>100</v>
      </c>
      <c r="E16" s="103" t="s">
        <v>18</v>
      </c>
      <c r="F16" s="111">
        <v>2</v>
      </c>
    </row>
    <row r="17" spans="1:6" ht="63">
      <c r="A17" s="104" t="s">
        <v>50</v>
      </c>
      <c r="B17" s="104">
        <v>1</v>
      </c>
      <c r="C17" s="104">
        <v>0</v>
      </c>
      <c r="D17" s="104">
        <v>100</v>
      </c>
      <c r="E17" s="103" t="s">
        <v>18</v>
      </c>
      <c r="F17" s="111">
        <v>2</v>
      </c>
    </row>
    <row r="18" spans="1:6" ht="15.75">
      <c r="A18" s="104"/>
      <c r="B18" s="104"/>
      <c r="C18" s="104"/>
      <c r="D18" s="104"/>
      <c r="E18" s="103"/>
      <c r="F18" s="111"/>
    </row>
    <row r="19" spans="1:6" ht="31.5">
      <c r="A19" s="104" t="s">
        <v>51</v>
      </c>
      <c r="B19" s="104" t="s">
        <v>15</v>
      </c>
      <c r="C19" s="104" t="s">
        <v>15</v>
      </c>
      <c r="D19" s="104" t="s">
        <v>15</v>
      </c>
      <c r="E19" s="103" t="s">
        <v>15</v>
      </c>
      <c r="F19" s="111">
        <f>(F21+F22)/2</f>
        <v>2</v>
      </c>
    </row>
    <row r="20" spans="1:6" ht="15.75">
      <c r="A20" s="104" t="s">
        <v>16</v>
      </c>
      <c r="B20" s="104"/>
      <c r="C20" s="104"/>
      <c r="D20" s="104"/>
      <c r="E20" s="103"/>
      <c r="F20" s="111"/>
    </row>
    <row r="21" spans="1:6" ht="47.25">
      <c r="A21" s="104" t="s">
        <v>52</v>
      </c>
      <c r="B21" s="104">
        <v>30</v>
      </c>
      <c r="C21" s="104">
        <v>30</v>
      </c>
      <c r="D21" s="104">
        <v>100</v>
      </c>
      <c r="E21" s="103" t="s">
        <v>33</v>
      </c>
      <c r="F21" s="111">
        <v>2</v>
      </c>
    </row>
    <row r="22" spans="1:6" ht="78.75">
      <c r="A22" s="104" t="s">
        <v>53</v>
      </c>
      <c r="B22" s="104">
        <f>B23+B24+B25</f>
        <v>0</v>
      </c>
      <c r="C22" s="104">
        <f>C23+C24+C25</f>
        <v>0</v>
      </c>
      <c r="D22" s="104">
        <v>100</v>
      </c>
      <c r="E22" s="103" t="s">
        <v>18</v>
      </c>
      <c r="F22" s="111">
        <v>2</v>
      </c>
    </row>
    <row r="23" spans="1:6" ht="31.5">
      <c r="A23" s="104" t="s">
        <v>54</v>
      </c>
      <c r="B23" s="104">
        <v>0</v>
      </c>
      <c r="C23" s="104">
        <v>0</v>
      </c>
      <c r="D23" s="104">
        <v>100</v>
      </c>
      <c r="E23" s="103" t="s">
        <v>15</v>
      </c>
      <c r="F23" s="113" t="s">
        <v>15</v>
      </c>
    </row>
    <row r="24" spans="1:6" ht="31.5">
      <c r="A24" s="104" t="s">
        <v>55</v>
      </c>
      <c r="B24" s="104">
        <v>0</v>
      </c>
      <c r="C24" s="104">
        <v>0</v>
      </c>
      <c r="D24" s="104">
        <v>100</v>
      </c>
      <c r="E24" s="103" t="s">
        <v>15</v>
      </c>
      <c r="F24" s="113" t="s">
        <v>15</v>
      </c>
    </row>
    <row r="25" spans="1:6" ht="31.5">
      <c r="A25" s="104" t="s">
        <v>56</v>
      </c>
      <c r="B25" s="104">
        <v>0</v>
      </c>
      <c r="C25" s="104">
        <v>0</v>
      </c>
      <c r="D25" s="104">
        <v>100</v>
      </c>
      <c r="E25" s="103" t="s">
        <v>15</v>
      </c>
      <c r="F25" s="113" t="s">
        <v>15</v>
      </c>
    </row>
    <row r="26" spans="1:6" ht="15.75">
      <c r="A26" s="104"/>
      <c r="B26" s="104"/>
      <c r="C26" s="104"/>
      <c r="D26" s="104"/>
      <c r="E26" s="103"/>
      <c r="F26" s="111"/>
    </row>
    <row r="27" spans="1:6" ht="47.25">
      <c r="A27" s="104" t="s">
        <v>57</v>
      </c>
      <c r="B27" s="104">
        <f>B28</f>
        <v>0</v>
      </c>
      <c r="C27" s="104">
        <f>C28</f>
        <v>0</v>
      </c>
      <c r="D27" s="104">
        <v>100</v>
      </c>
      <c r="E27" s="103" t="s">
        <v>33</v>
      </c>
      <c r="F27" s="111">
        <v>2</v>
      </c>
    </row>
    <row r="28" spans="1:6" ht="70.5" customHeight="1">
      <c r="A28" s="104" t="s">
        <v>58</v>
      </c>
      <c r="B28" s="104">
        <v>0</v>
      </c>
      <c r="C28" s="104">
        <v>0</v>
      </c>
      <c r="D28" s="104">
        <v>100</v>
      </c>
      <c r="E28" s="103" t="s">
        <v>15</v>
      </c>
      <c r="F28" s="111">
        <v>2</v>
      </c>
    </row>
    <row r="29" spans="1:6" ht="15.75">
      <c r="A29" s="104"/>
      <c r="B29" s="104"/>
      <c r="C29" s="104"/>
      <c r="D29" s="104"/>
      <c r="E29" s="103"/>
      <c r="F29" s="111"/>
    </row>
    <row r="30" spans="1:6" ht="94.5">
      <c r="A30" s="104" t="s">
        <v>59</v>
      </c>
      <c r="B30" s="103" t="s">
        <v>15</v>
      </c>
      <c r="C30" s="103" t="s">
        <v>15</v>
      </c>
      <c r="D30" s="103" t="s">
        <v>15</v>
      </c>
      <c r="E30" s="103" t="s">
        <v>15</v>
      </c>
      <c r="F30" s="111">
        <f>(F32+F33)/2</f>
        <v>2</v>
      </c>
    </row>
    <row r="31" spans="1:6" ht="15.75">
      <c r="A31" s="104" t="s">
        <v>16</v>
      </c>
      <c r="B31" s="104"/>
      <c r="C31" s="104"/>
      <c r="D31" s="104"/>
      <c r="E31" s="103"/>
      <c r="F31" s="111"/>
    </row>
    <row r="32" spans="1:6" ht="63">
      <c r="A32" s="104" t="s">
        <v>60</v>
      </c>
      <c r="B32" s="104">
        <v>1</v>
      </c>
      <c r="C32" s="104">
        <v>1</v>
      </c>
      <c r="D32" s="104">
        <v>100</v>
      </c>
      <c r="E32" s="103" t="s">
        <v>33</v>
      </c>
      <c r="F32" s="111">
        <v>2</v>
      </c>
    </row>
    <row r="33" spans="1:6" ht="141.75">
      <c r="A33" s="104" t="s">
        <v>61</v>
      </c>
      <c r="B33" s="104">
        <v>0</v>
      </c>
      <c r="C33" s="104">
        <v>0</v>
      </c>
      <c r="D33" s="104">
        <v>100</v>
      </c>
      <c r="E33" s="103" t="s">
        <v>18</v>
      </c>
      <c r="F33" s="111">
        <v>2</v>
      </c>
    </row>
    <row r="34" spans="1:6" ht="15.75">
      <c r="A34" s="104"/>
      <c r="B34" s="104"/>
      <c r="C34" s="104"/>
      <c r="D34" s="104"/>
      <c r="E34" s="103"/>
      <c r="F34" s="111"/>
    </row>
    <row r="35" spans="1:6" ht="31.5">
      <c r="A35" s="104" t="s">
        <v>62</v>
      </c>
      <c r="B35" s="104" t="s">
        <v>15</v>
      </c>
      <c r="C35" s="104" t="s">
        <v>15</v>
      </c>
      <c r="D35" s="104" t="s">
        <v>15</v>
      </c>
      <c r="E35" s="103" t="s">
        <v>15</v>
      </c>
      <c r="F35" s="111">
        <f>(F8+F10+F19+F27+F30)/5</f>
        <v>2</v>
      </c>
    </row>
    <row r="36" spans="1:6" ht="15.75">
      <c r="A36" s="108"/>
      <c r="B36" s="108"/>
      <c r="C36" s="108"/>
      <c r="D36" s="108"/>
      <c r="E36" s="109"/>
      <c r="F36" s="108"/>
    </row>
    <row r="37" spans="1:6" ht="15.75">
      <c r="A37" s="108"/>
      <c r="B37" s="108"/>
      <c r="C37" s="108"/>
      <c r="D37" s="108"/>
      <c r="E37" s="109"/>
      <c r="F37" s="108"/>
    </row>
    <row r="38" ht="15.75">
      <c r="A38" s="100"/>
    </row>
    <row r="39" spans="1:6" ht="15.75">
      <c r="A39" s="170" t="s">
        <v>135</v>
      </c>
      <c r="B39" s="170"/>
      <c r="C39" s="170"/>
      <c r="D39" s="170"/>
      <c r="E39" s="170" t="s">
        <v>81</v>
      </c>
      <c r="F39" s="170"/>
    </row>
    <row r="40" spans="1:6" ht="15.75">
      <c r="A40" s="158" t="s">
        <v>2</v>
      </c>
      <c r="B40" s="158"/>
      <c r="C40" s="158" t="s">
        <v>4</v>
      </c>
      <c r="D40" s="158"/>
      <c r="E40" s="167" t="s">
        <v>3</v>
      </c>
      <c r="F40" s="167"/>
    </row>
    <row r="41" ht="15.75">
      <c r="A41" s="100"/>
    </row>
    <row r="42" ht="15.75">
      <c r="A42" s="100" t="s">
        <v>39</v>
      </c>
    </row>
    <row r="44" ht="15.75">
      <c r="A44" s="100"/>
    </row>
    <row r="45" spans="1:5" ht="32.25" customHeight="1">
      <c r="A45" s="179"/>
      <c r="B45" s="179"/>
      <c r="C45" s="179"/>
      <c r="D45" s="179"/>
      <c r="E45" s="179"/>
    </row>
  </sheetData>
  <sheetProtection/>
  <mergeCells count="55">
    <mergeCell ref="BO2:BT2"/>
    <mergeCell ref="AK2:AP2"/>
    <mergeCell ref="AW2:BB2"/>
    <mergeCell ref="A1:F1"/>
    <mergeCell ref="A2:F2"/>
    <mergeCell ref="AQ2:AV2"/>
    <mergeCell ref="M2:R2"/>
    <mergeCell ref="S2:X2"/>
    <mergeCell ref="Y2:AD2"/>
    <mergeCell ref="BC2:BH2"/>
    <mergeCell ref="CY2:DD2"/>
    <mergeCell ref="DE2:DJ2"/>
    <mergeCell ref="EI2:EN2"/>
    <mergeCell ref="EO2:ET2"/>
    <mergeCell ref="DW2:EB2"/>
    <mergeCell ref="EC2:EH2"/>
    <mergeCell ref="DK2:DP2"/>
    <mergeCell ref="DQ2:DV2"/>
    <mergeCell ref="BI2:BN2"/>
    <mergeCell ref="AE2:AJ2"/>
    <mergeCell ref="EU2:EZ2"/>
    <mergeCell ref="BU2:BZ2"/>
    <mergeCell ref="HI2:HN2"/>
    <mergeCell ref="CA2:CF2"/>
    <mergeCell ref="CG2:CL2"/>
    <mergeCell ref="CM2:CR2"/>
    <mergeCell ref="CS2:CX2"/>
    <mergeCell ref="FA2:FF2"/>
    <mergeCell ref="IS2:IV2"/>
    <mergeCell ref="GE2:GJ2"/>
    <mergeCell ref="GK2:GP2"/>
    <mergeCell ref="GQ2:GV2"/>
    <mergeCell ref="GW2:HB2"/>
    <mergeCell ref="IG2:IL2"/>
    <mergeCell ref="IM2:IR2"/>
    <mergeCell ref="HU2:HZ2"/>
    <mergeCell ref="IA2:IF2"/>
    <mergeCell ref="HO2:HT2"/>
    <mergeCell ref="D5:D6"/>
    <mergeCell ref="E5:E6"/>
    <mergeCell ref="F5:F6"/>
    <mergeCell ref="A5:A6"/>
    <mergeCell ref="B5:C5"/>
    <mergeCell ref="HC2:HH2"/>
    <mergeCell ref="FM2:FR2"/>
    <mergeCell ref="FS2:FX2"/>
    <mergeCell ref="FY2:GD2"/>
    <mergeCell ref="FG2:FL2"/>
    <mergeCell ref="E39:F39"/>
    <mergeCell ref="A40:B40"/>
    <mergeCell ref="E40:F40"/>
    <mergeCell ref="A45:E45"/>
    <mergeCell ref="C39:D39"/>
    <mergeCell ref="C40:D40"/>
    <mergeCell ref="A39:B39"/>
  </mergeCells>
  <printOptions/>
  <pageMargins left="0.984251968503937" right="0.5905511811023623" top="0.5905511811023623" bottom="0.5905511811023623" header="0.31496062992125984" footer="0.31496062992125984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7"/>
  <sheetViews>
    <sheetView zoomScalePageLayoutView="0" workbookViewId="0" topLeftCell="A1">
      <selection activeCell="AQ10" sqref="AQ10:BB10"/>
    </sheetView>
  </sheetViews>
  <sheetFormatPr defaultColWidth="0.85546875" defaultRowHeight="15"/>
  <cols>
    <col min="1" max="16384" width="0.85546875" style="2" customWidth="1"/>
  </cols>
  <sheetData>
    <row r="1" s="1" customFormat="1" ht="15.75">
      <c r="CX1" s="11" t="s">
        <v>146</v>
      </c>
    </row>
    <row r="2" s="1" customFormat="1" ht="15.75"/>
    <row r="3" spans="1:102" s="1" customFormat="1" ht="68.25" customHeight="1">
      <c r="A3" s="196" t="s">
        <v>147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</row>
    <row r="4" s="1" customFormat="1" ht="6" customHeight="1"/>
    <row r="5" spans="9:94" s="1" customFormat="1" ht="15.75"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</row>
    <row r="6" spans="9:102" s="1" customFormat="1" ht="15.75">
      <c r="I6" s="197" t="s">
        <v>148</v>
      </c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8"/>
      <c r="CR6" s="8"/>
      <c r="CS6" s="8"/>
      <c r="CT6" s="8"/>
      <c r="CU6" s="8"/>
      <c r="CV6" s="8"/>
      <c r="CW6" s="8"/>
      <c r="CX6" s="8"/>
    </row>
    <row r="9" spans="1:102" s="12" customFormat="1" ht="15">
      <c r="A9" s="198" t="s">
        <v>69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200"/>
      <c r="AQ9" s="198" t="s">
        <v>143</v>
      </c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200"/>
    </row>
    <row r="10" spans="1:102" s="12" customFormat="1" ht="63" customHeight="1">
      <c r="A10" s="201" t="s">
        <v>149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3"/>
      <c r="AQ10" s="193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5"/>
      <c r="BC10" s="193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5"/>
      <c r="BO10" s="193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5"/>
      <c r="CA10" s="193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5"/>
      <c r="CM10" s="193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5"/>
    </row>
    <row r="11" spans="1:102" s="3" customFormat="1" ht="15.75" customHeight="1">
      <c r="A11" s="13"/>
      <c r="B11" s="191" t="s">
        <v>150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2"/>
      <c r="AQ11" s="185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7"/>
      <c r="BC11" s="185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7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90"/>
      <c r="CA11" s="188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90"/>
      <c r="CM11" s="188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90"/>
    </row>
    <row r="12" spans="1:102" s="3" customFormat="1" ht="15.75" customHeight="1">
      <c r="A12" s="15"/>
      <c r="B12" s="191" t="s">
        <v>151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2"/>
      <c r="AQ12" s="185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7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7"/>
      <c r="BO12" s="188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90"/>
      <c r="CA12" s="188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90"/>
      <c r="CM12" s="188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90"/>
    </row>
    <row r="13" spans="1:102" s="3" customFormat="1" ht="15.75" customHeight="1">
      <c r="A13" s="13"/>
      <c r="B13" s="191" t="s">
        <v>152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2"/>
      <c r="AQ13" s="185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85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7"/>
      <c r="BO13" s="188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90"/>
      <c r="CA13" s="188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90"/>
      <c r="CM13" s="188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90"/>
    </row>
    <row r="14" spans="1:102" s="3" customFormat="1" ht="15.75" customHeight="1">
      <c r="A14" s="13"/>
      <c r="B14" s="191" t="s">
        <v>153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2"/>
      <c r="AQ14" s="185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7"/>
      <c r="BC14" s="185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7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90"/>
      <c r="CA14" s="188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90"/>
      <c r="CM14" s="188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90"/>
    </row>
    <row r="15" spans="1:102" s="3" customFormat="1" ht="15.75" customHeight="1">
      <c r="A15" s="13"/>
      <c r="B15" s="191" t="s">
        <v>154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2"/>
      <c r="AQ15" s="185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7"/>
      <c r="BC15" s="185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7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90"/>
      <c r="CA15" s="188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90"/>
      <c r="CM15" s="188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90"/>
    </row>
    <row r="16" spans="1:102" s="3" customFormat="1" ht="15.75" customHeight="1">
      <c r="A16" s="13"/>
      <c r="B16" s="191" t="s">
        <v>155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85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  <c r="BC16" s="185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7"/>
      <c r="BO16" s="188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90"/>
      <c r="CA16" s="188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90"/>
      <c r="CM16" s="188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90"/>
    </row>
    <row r="17" spans="1:102" s="3" customFormat="1" ht="15.75" customHeight="1">
      <c r="A17" s="13"/>
      <c r="B17" s="191" t="s">
        <v>156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185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7"/>
      <c r="BC17" s="185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7"/>
      <c r="BO17" s="188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90"/>
      <c r="CA17" s="188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90"/>
      <c r="CM17" s="188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90"/>
    </row>
    <row r="18" spans="1:102" s="3" customFormat="1" ht="15.75" customHeight="1">
      <c r="A18" s="13"/>
      <c r="B18" s="191" t="s">
        <v>157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2"/>
      <c r="AQ18" s="185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7"/>
      <c r="BC18" s="185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7"/>
      <c r="BO18" s="188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90"/>
      <c r="CA18" s="188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90"/>
      <c r="CM18" s="188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90"/>
    </row>
    <row r="19" spans="1:102" s="3" customFormat="1" ht="15.75" customHeight="1">
      <c r="A19" s="13"/>
      <c r="B19" s="191" t="s">
        <v>158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85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/>
      <c r="BC19" s="185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7"/>
      <c r="BO19" s="188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90"/>
      <c r="CA19" s="188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90"/>
      <c r="CM19" s="188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90"/>
    </row>
    <row r="20" spans="1:102" s="3" customFormat="1" ht="15.75" customHeight="1">
      <c r="A20" s="13"/>
      <c r="B20" s="191" t="s">
        <v>159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2"/>
      <c r="AQ20" s="185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7"/>
      <c r="BC20" s="185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7"/>
      <c r="BO20" s="188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90"/>
      <c r="CA20" s="188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90"/>
      <c r="CM20" s="188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90"/>
    </row>
    <row r="21" spans="1:102" s="3" customFormat="1" ht="15.75" customHeight="1">
      <c r="A21" s="13"/>
      <c r="B21" s="191" t="s">
        <v>160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2"/>
      <c r="AQ21" s="185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7"/>
      <c r="BO21" s="188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90"/>
      <c r="CA21" s="188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90"/>
      <c r="CM21" s="188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90"/>
    </row>
    <row r="22" spans="1:102" s="3" customFormat="1" ht="15.75" customHeight="1">
      <c r="A22" s="13"/>
      <c r="B22" s="191" t="s">
        <v>161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2"/>
      <c r="AQ22" s="185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7"/>
      <c r="BC22" s="185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7"/>
      <c r="BO22" s="188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90"/>
      <c r="CA22" s="188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90"/>
      <c r="CM22" s="188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90"/>
    </row>
    <row r="23" spans="1:102" s="3" customFormat="1" ht="15.75" customHeight="1">
      <c r="A23" s="13"/>
      <c r="B23" s="191" t="s">
        <v>162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2"/>
      <c r="AQ23" s="185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7"/>
      <c r="BC23" s="185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7"/>
      <c r="BO23" s="188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90"/>
      <c r="CA23" s="188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90"/>
      <c r="CM23" s="188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90"/>
    </row>
    <row r="24" spans="1:102" s="3" customFormat="1" ht="15.75" customHeight="1">
      <c r="A24" s="13"/>
      <c r="B24" s="191" t="s">
        <v>163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85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7"/>
      <c r="BO24" s="188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90"/>
      <c r="CA24" s="188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90"/>
      <c r="CM24" s="188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90"/>
    </row>
    <row r="25" spans="1:102" s="3" customFormat="1" ht="15.75" customHeight="1">
      <c r="A25" s="13"/>
      <c r="B25" s="191" t="s">
        <v>151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185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  <c r="BC25" s="185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7"/>
      <c r="BO25" s="188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90"/>
      <c r="CA25" s="188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90"/>
      <c r="CM25" s="188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90"/>
    </row>
    <row r="26" spans="1:102" s="3" customFormat="1" ht="15.75" customHeight="1">
      <c r="A26" s="13"/>
      <c r="B26" s="191" t="s">
        <v>152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2"/>
      <c r="AQ26" s="185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7"/>
      <c r="BC26" s="185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7"/>
      <c r="BO26" s="188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90"/>
      <c r="CA26" s="188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  <c r="CM26" s="188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90"/>
    </row>
    <row r="27" spans="1:102" s="3" customFormat="1" ht="15.75" customHeight="1">
      <c r="A27" s="13"/>
      <c r="B27" s="191" t="s">
        <v>153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185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7"/>
      <c r="BC27" s="185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7"/>
      <c r="BO27" s="188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90"/>
      <c r="CA27" s="188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90"/>
      <c r="CM27" s="188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90"/>
    </row>
    <row r="28" spans="1:102" s="3" customFormat="1" ht="15.75" customHeight="1">
      <c r="A28" s="13"/>
      <c r="B28" s="191" t="s">
        <v>164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2"/>
      <c r="AQ28" s="185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7"/>
      <c r="BO28" s="188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90"/>
      <c r="CA28" s="188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90"/>
      <c r="CM28" s="188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90"/>
    </row>
    <row r="29" spans="1:102" s="3" customFormat="1" ht="15.75" customHeight="1">
      <c r="A29" s="13"/>
      <c r="B29" s="191" t="s">
        <v>156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2"/>
      <c r="AQ29" s="185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7"/>
      <c r="BC29" s="185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7"/>
      <c r="BO29" s="188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90"/>
      <c r="CA29" s="188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90"/>
      <c r="CM29" s="188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90"/>
    </row>
    <row r="30" spans="1:102" s="3" customFormat="1" ht="15.75" customHeight="1">
      <c r="A30" s="13"/>
      <c r="B30" s="191" t="s">
        <v>165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85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7"/>
      <c r="BC30" s="185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7"/>
      <c r="BO30" s="188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90"/>
      <c r="CA30" s="188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90"/>
      <c r="CM30" s="188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90"/>
    </row>
    <row r="31" spans="1:102" s="3" customFormat="1" ht="15.75" customHeight="1">
      <c r="A31" s="13"/>
      <c r="B31" s="191" t="s">
        <v>166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2"/>
      <c r="AQ31" s="185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7"/>
      <c r="BC31" s="185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7"/>
      <c r="BO31" s="188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90"/>
      <c r="CA31" s="188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90"/>
      <c r="CM31" s="188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90"/>
    </row>
    <row r="32" spans="1:102" s="3" customFormat="1" ht="15.75" customHeight="1">
      <c r="A32" s="13"/>
      <c r="B32" s="191" t="s">
        <v>167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2"/>
      <c r="AQ32" s="185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7"/>
      <c r="BC32" s="185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7"/>
      <c r="BO32" s="188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90"/>
      <c r="CA32" s="188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90"/>
      <c r="CM32" s="188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90"/>
    </row>
    <row r="33" spans="1:102" s="3" customFormat="1" ht="15.75" customHeight="1">
      <c r="A33" s="13"/>
      <c r="B33" s="191" t="s">
        <v>168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2"/>
      <c r="AQ33" s="185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7"/>
      <c r="BO33" s="188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90"/>
      <c r="CA33" s="188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90"/>
      <c r="CM33" s="188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90"/>
    </row>
    <row r="34" spans="1:102" s="3" customFormat="1" ht="15.75" customHeight="1">
      <c r="A34" s="13"/>
      <c r="B34" s="191" t="s">
        <v>169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2"/>
      <c r="AQ34" s="185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7"/>
      <c r="BC34" s="185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7"/>
      <c r="BO34" s="188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90"/>
      <c r="CA34" s="188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90"/>
      <c r="CM34" s="188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90"/>
    </row>
    <row r="35" spans="1:102" s="3" customFormat="1" ht="15.75" customHeight="1">
      <c r="A35" s="13"/>
      <c r="B35" s="191" t="s">
        <v>151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2"/>
      <c r="AQ35" s="185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7"/>
      <c r="BO35" s="188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90"/>
      <c r="CA35" s="188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90"/>
      <c r="CM35" s="188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90"/>
    </row>
    <row r="36" spans="1:102" s="3" customFormat="1" ht="15.75" customHeight="1">
      <c r="A36" s="13"/>
      <c r="B36" s="191" t="s">
        <v>170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2"/>
      <c r="AQ36" s="185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/>
      <c r="BC36" s="185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7"/>
      <c r="BO36" s="188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90"/>
      <c r="CA36" s="188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90"/>
      <c r="CM36" s="188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90"/>
    </row>
    <row r="37" spans="1:102" s="3" customFormat="1" ht="15.75" customHeight="1">
      <c r="A37" s="13"/>
      <c r="B37" s="191" t="s">
        <v>156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2"/>
      <c r="AQ37" s="185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7"/>
      <c r="BC37" s="185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7"/>
      <c r="BO37" s="188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90"/>
      <c r="CA37" s="188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90"/>
      <c r="CM37" s="188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90"/>
    </row>
    <row r="38" spans="1:102" s="3" customFormat="1" ht="15.75" customHeight="1">
      <c r="A38" s="13"/>
      <c r="B38" s="191" t="s">
        <v>157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2"/>
      <c r="AQ38" s="185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7"/>
      <c r="BO38" s="188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90"/>
      <c r="CA38" s="188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90"/>
      <c r="CM38" s="188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90"/>
    </row>
    <row r="39" spans="1:102" s="3" customFormat="1" ht="15.75" customHeight="1">
      <c r="A39" s="13"/>
      <c r="B39" s="191" t="s">
        <v>171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2"/>
      <c r="AQ39" s="185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7"/>
      <c r="BC39" s="185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7"/>
      <c r="BO39" s="188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90"/>
      <c r="CA39" s="188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90"/>
      <c r="CM39" s="188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90"/>
    </row>
    <row r="40" spans="1:102" s="3" customFormat="1" ht="15.75" customHeight="1">
      <c r="A40" s="13"/>
      <c r="B40" s="191" t="s">
        <v>172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2"/>
      <c r="AQ40" s="185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7"/>
      <c r="BC40" s="185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7"/>
      <c r="BO40" s="188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  <c r="CA40" s="188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90"/>
      <c r="CM40" s="188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90"/>
    </row>
    <row r="41" spans="1:102" s="3" customFormat="1" ht="15.75" customHeight="1">
      <c r="A41" s="13"/>
      <c r="B41" s="191" t="s">
        <v>173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2"/>
      <c r="AQ41" s="185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7"/>
      <c r="BC41" s="185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7"/>
      <c r="BO41" s="188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90"/>
      <c r="CA41" s="188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90"/>
      <c r="CM41" s="188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90"/>
    </row>
    <row r="42" spans="1:102" s="3" customFormat="1" ht="15.75" customHeight="1">
      <c r="A42" s="13"/>
      <c r="B42" s="191" t="s">
        <v>174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2"/>
      <c r="AQ42" s="185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185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7"/>
      <c r="BO42" s="188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90"/>
      <c r="CA42" s="188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90"/>
      <c r="CM42" s="188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90"/>
    </row>
    <row r="43" spans="1:102" s="3" customFormat="1" ht="15.75" customHeight="1">
      <c r="A43" s="13"/>
      <c r="B43" s="191" t="s">
        <v>165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2"/>
      <c r="AQ43" s="185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7"/>
      <c r="BC43" s="185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7"/>
      <c r="BO43" s="188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90"/>
      <c r="CA43" s="188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90"/>
      <c r="CM43" s="188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90"/>
    </row>
    <row r="44" spans="1:102" s="3" customFormat="1" ht="15.75" customHeight="1">
      <c r="A44" s="13"/>
      <c r="B44" s="191" t="s">
        <v>175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2"/>
      <c r="AQ44" s="185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185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7"/>
      <c r="BO44" s="188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188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90"/>
      <c r="CM44" s="188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90"/>
    </row>
    <row r="45" spans="1:102" s="3" customFormat="1" ht="15.75" customHeight="1">
      <c r="A45" s="13"/>
      <c r="B45" s="191" t="s">
        <v>176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2"/>
      <c r="AQ45" s="185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185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7"/>
      <c r="BO45" s="188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90"/>
      <c r="CA45" s="188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90"/>
      <c r="CM45" s="188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90"/>
    </row>
    <row r="46" spans="1:102" s="3" customFormat="1" ht="15.75" customHeight="1">
      <c r="A46" s="13"/>
      <c r="B46" s="191" t="s">
        <v>177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2"/>
      <c r="AQ46" s="185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185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7"/>
      <c r="BO46" s="188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90"/>
      <c r="CA46" s="188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90"/>
      <c r="CM46" s="188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90"/>
    </row>
    <row r="47" spans="1:102" s="3" customFormat="1" ht="15.75" customHeight="1">
      <c r="A47" s="13"/>
      <c r="B47" s="191" t="s">
        <v>167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2"/>
      <c r="AQ47" s="185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185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7"/>
      <c r="BO47" s="188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188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90"/>
      <c r="CM47" s="188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90"/>
    </row>
    <row r="48" spans="1:102" s="3" customFormat="1" ht="15.75" customHeight="1">
      <c r="A48" s="13"/>
      <c r="B48" s="191" t="s">
        <v>160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2"/>
      <c r="AQ48" s="185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7"/>
      <c r="BC48" s="185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7"/>
      <c r="BO48" s="188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188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90"/>
      <c r="CM48" s="188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90"/>
    </row>
    <row r="49" spans="1:102" s="3" customFormat="1" ht="15.75" customHeight="1">
      <c r="A49" s="13"/>
      <c r="B49" s="191" t="s">
        <v>178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2"/>
      <c r="AQ49" s="185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7"/>
      <c r="BC49" s="185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7"/>
      <c r="BO49" s="188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90"/>
      <c r="CA49" s="188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90"/>
      <c r="CM49" s="188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90"/>
    </row>
    <row r="50" spans="1:102" s="3" customFormat="1" ht="74.25" customHeight="1">
      <c r="A50" s="13"/>
      <c r="B50" s="184" t="s">
        <v>179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4"/>
      <c r="AQ50" s="185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7"/>
      <c r="BC50" s="185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7"/>
      <c r="BO50" s="188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90"/>
      <c r="CA50" s="188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90"/>
      <c r="CM50" s="188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90"/>
    </row>
    <row r="51" spans="1:102" s="3" customFormat="1" ht="1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s="1" customFormat="1" ht="15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</row>
    <row r="53" spans="1:102" s="8" customFormat="1" ht="13.5" customHeight="1">
      <c r="A53" s="183" t="s">
        <v>2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 t="s">
        <v>3</v>
      </c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 t="s">
        <v>4</v>
      </c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</row>
    <row r="54" spans="1:27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5" ht="9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2" s="10" customFormat="1" ht="27.75" customHeight="1">
      <c r="A56" s="180" t="s">
        <v>180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</row>
    <row r="57" spans="1:102" s="10" customFormat="1" ht="26.25" customHeight="1">
      <c r="A57" s="180" t="s">
        <v>181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</row>
    <row r="58" ht="3" customHeight="1"/>
  </sheetData>
  <sheetProtection/>
  <mergeCells count="259">
    <mergeCell ref="A3:CX3"/>
    <mergeCell ref="I5:CP5"/>
    <mergeCell ref="I6:CP6"/>
    <mergeCell ref="A9:AP9"/>
    <mergeCell ref="AQ9:CX9"/>
    <mergeCell ref="A10:AP10"/>
    <mergeCell ref="AQ10:BB10"/>
    <mergeCell ref="BC10:BN10"/>
    <mergeCell ref="BO10:BZ10"/>
    <mergeCell ref="CA10:CL10"/>
    <mergeCell ref="CM10:CX10"/>
    <mergeCell ref="B11:AP11"/>
    <mergeCell ref="AQ11:BB11"/>
    <mergeCell ref="BC11:BN11"/>
    <mergeCell ref="BO11:BZ11"/>
    <mergeCell ref="CA11:CL11"/>
    <mergeCell ref="CM11:CX11"/>
    <mergeCell ref="B12:AP12"/>
    <mergeCell ref="AQ12:BB12"/>
    <mergeCell ref="BC12:BN12"/>
    <mergeCell ref="BO12:BZ12"/>
    <mergeCell ref="CA12:CL12"/>
    <mergeCell ref="CM12:CX12"/>
    <mergeCell ref="B13:AP13"/>
    <mergeCell ref="AQ13:BB13"/>
    <mergeCell ref="BC13:BN13"/>
    <mergeCell ref="BO13:BZ13"/>
    <mergeCell ref="CA13:CL13"/>
    <mergeCell ref="CM13:CX13"/>
    <mergeCell ref="B14:AP14"/>
    <mergeCell ref="AQ14:BB14"/>
    <mergeCell ref="BC14:BN14"/>
    <mergeCell ref="BO14:BZ14"/>
    <mergeCell ref="CA14:CL14"/>
    <mergeCell ref="CM14:CX14"/>
    <mergeCell ref="B15:AP15"/>
    <mergeCell ref="AQ15:BB15"/>
    <mergeCell ref="BC15:BN15"/>
    <mergeCell ref="BO15:BZ15"/>
    <mergeCell ref="CA15:CL15"/>
    <mergeCell ref="CM15:CX15"/>
    <mergeCell ref="B16:AP16"/>
    <mergeCell ref="AQ16:BB16"/>
    <mergeCell ref="BC16:BN16"/>
    <mergeCell ref="BO16:BZ16"/>
    <mergeCell ref="CA16:CL16"/>
    <mergeCell ref="CM16:CX16"/>
    <mergeCell ref="B17:AP17"/>
    <mergeCell ref="AQ17:BB17"/>
    <mergeCell ref="BC17:BN17"/>
    <mergeCell ref="BO17:BZ17"/>
    <mergeCell ref="CA17:CL17"/>
    <mergeCell ref="CM17:CX17"/>
    <mergeCell ref="B18:AP18"/>
    <mergeCell ref="AQ18:BB18"/>
    <mergeCell ref="BC18:BN18"/>
    <mergeCell ref="BO18:BZ18"/>
    <mergeCell ref="CA18:CL18"/>
    <mergeCell ref="CM18:CX18"/>
    <mergeCell ref="B19:AP19"/>
    <mergeCell ref="AQ19:BB19"/>
    <mergeCell ref="BC19:BN19"/>
    <mergeCell ref="BO19:BZ19"/>
    <mergeCell ref="CA19:CL19"/>
    <mergeCell ref="CM19:CX19"/>
    <mergeCell ref="B20:AP20"/>
    <mergeCell ref="AQ20:BB20"/>
    <mergeCell ref="BC20:BN20"/>
    <mergeCell ref="BO20:BZ20"/>
    <mergeCell ref="CA20:CL20"/>
    <mergeCell ref="CM20:CX20"/>
    <mergeCell ref="B21:AP21"/>
    <mergeCell ref="AQ21:BB21"/>
    <mergeCell ref="BC21:BN21"/>
    <mergeCell ref="BO21:BZ21"/>
    <mergeCell ref="CA21:CL21"/>
    <mergeCell ref="CM21:CX21"/>
    <mergeCell ref="B22:AP22"/>
    <mergeCell ref="AQ22:BB22"/>
    <mergeCell ref="BC22:BN22"/>
    <mergeCell ref="BO22:BZ22"/>
    <mergeCell ref="CA22:CL22"/>
    <mergeCell ref="CM22:CX22"/>
    <mergeCell ref="B23:AP23"/>
    <mergeCell ref="AQ23:BB23"/>
    <mergeCell ref="BC23:BN23"/>
    <mergeCell ref="BO23:BZ23"/>
    <mergeCell ref="CA23:CL23"/>
    <mergeCell ref="CM23:CX23"/>
    <mergeCell ref="B24:AP24"/>
    <mergeCell ref="AQ24:BB24"/>
    <mergeCell ref="BC24:BN24"/>
    <mergeCell ref="BO24:BZ24"/>
    <mergeCell ref="CA24:CL24"/>
    <mergeCell ref="CM24:CX24"/>
    <mergeCell ref="B25:AP25"/>
    <mergeCell ref="AQ25:BB25"/>
    <mergeCell ref="BC25:BN25"/>
    <mergeCell ref="BO25:BZ25"/>
    <mergeCell ref="CA25:CL25"/>
    <mergeCell ref="CM25:CX25"/>
    <mergeCell ref="B26:AP26"/>
    <mergeCell ref="AQ26:BB26"/>
    <mergeCell ref="BC26:BN26"/>
    <mergeCell ref="BO26:BZ26"/>
    <mergeCell ref="CA26:CL26"/>
    <mergeCell ref="CM26:CX26"/>
    <mergeCell ref="B27:AP27"/>
    <mergeCell ref="AQ27:BB27"/>
    <mergeCell ref="BC27:BN27"/>
    <mergeCell ref="BO27:BZ27"/>
    <mergeCell ref="CA27:CL27"/>
    <mergeCell ref="CM27:CX27"/>
    <mergeCell ref="B28:AP28"/>
    <mergeCell ref="AQ28:BB28"/>
    <mergeCell ref="BC28:BN28"/>
    <mergeCell ref="BO28:BZ28"/>
    <mergeCell ref="CA28:CL28"/>
    <mergeCell ref="CM28:CX28"/>
    <mergeCell ref="B29:AP29"/>
    <mergeCell ref="AQ29:BB29"/>
    <mergeCell ref="BC29:BN29"/>
    <mergeCell ref="BO29:BZ29"/>
    <mergeCell ref="CA29:CL29"/>
    <mergeCell ref="CM29:CX29"/>
    <mergeCell ref="B30:AP30"/>
    <mergeCell ref="AQ30:BB30"/>
    <mergeCell ref="BC30:BN30"/>
    <mergeCell ref="BO30:BZ30"/>
    <mergeCell ref="CA30:CL30"/>
    <mergeCell ref="CM30:CX30"/>
    <mergeCell ref="B31:AP31"/>
    <mergeCell ref="AQ31:BB31"/>
    <mergeCell ref="BC31:BN31"/>
    <mergeCell ref="BO31:BZ31"/>
    <mergeCell ref="CA31:CL31"/>
    <mergeCell ref="CM31:CX31"/>
    <mergeCell ref="B32:AP32"/>
    <mergeCell ref="AQ32:BB32"/>
    <mergeCell ref="BC32:BN32"/>
    <mergeCell ref="BO32:BZ32"/>
    <mergeCell ref="CA32:CL32"/>
    <mergeCell ref="CM32:CX32"/>
    <mergeCell ref="B33:AP33"/>
    <mergeCell ref="AQ33:BB33"/>
    <mergeCell ref="BC33:BN33"/>
    <mergeCell ref="BO33:BZ33"/>
    <mergeCell ref="CA33:CL33"/>
    <mergeCell ref="CM33:CX33"/>
    <mergeCell ref="B34:AP34"/>
    <mergeCell ref="AQ34:BB34"/>
    <mergeCell ref="BC34:BN34"/>
    <mergeCell ref="BO34:BZ34"/>
    <mergeCell ref="CA34:CL34"/>
    <mergeCell ref="CM34:CX34"/>
    <mergeCell ref="B35:AP35"/>
    <mergeCell ref="AQ35:BB35"/>
    <mergeCell ref="BC35:BN35"/>
    <mergeCell ref="BO35:BZ35"/>
    <mergeCell ref="CA35:CL35"/>
    <mergeCell ref="CM35:CX35"/>
    <mergeCell ref="B36:AP36"/>
    <mergeCell ref="AQ36:BB36"/>
    <mergeCell ref="BC36:BN36"/>
    <mergeCell ref="BO36:BZ36"/>
    <mergeCell ref="CA36:CL36"/>
    <mergeCell ref="CM36:CX36"/>
    <mergeCell ref="B37:AP37"/>
    <mergeCell ref="AQ37:BB37"/>
    <mergeCell ref="BC37:BN37"/>
    <mergeCell ref="BO37:BZ37"/>
    <mergeCell ref="CA37:CL37"/>
    <mergeCell ref="CM37:CX37"/>
    <mergeCell ref="B38:AP38"/>
    <mergeCell ref="AQ38:BB38"/>
    <mergeCell ref="BC38:BN38"/>
    <mergeCell ref="BO38:BZ38"/>
    <mergeCell ref="CA38:CL38"/>
    <mergeCell ref="CM38:CX38"/>
    <mergeCell ref="B39:AP39"/>
    <mergeCell ref="AQ39:BB39"/>
    <mergeCell ref="BC39:BN39"/>
    <mergeCell ref="BO39:BZ39"/>
    <mergeCell ref="CA39:CL39"/>
    <mergeCell ref="CM39:CX39"/>
    <mergeCell ref="B40:AP40"/>
    <mergeCell ref="AQ40:BB40"/>
    <mergeCell ref="BC40:BN40"/>
    <mergeCell ref="BO40:BZ40"/>
    <mergeCell ref="CA40:CL40"/>
    <mergeCell ref="CM40:CX40"/>
    <mergeCell ref="B41:AP41"/>
    <mergeCell ref="AQ41:BB41"/>
    <mergeCell ref="BC41:BN41"/>
    <mergeCell ref="BO41:BZ41"/>
    <mergeCell ref="CA41:CL41"/>
    <mergeCell ref="CM41:CX41"/>
    <mergeCell ref="B42:AP42"/>
    <mergeCell ref="AQ42:BB42"/>
    <mergeCell ref="BC42:BN42"/>
    <mergeCell ref="BO42:BZ42"/>
    <mergeCell ref="CA42:CL42"/>
    <mergeCell ref="CM42:CX42"/>
    <mergeCell ref="B43:AP43"/>
    <mergeCell ref="AQ43:BB43"/>
    <mergeCell ref="BC43:BN43"/>
    <mergeCell ref="BO43:BZ43"/>
    <mergeCell ref="CA43:CL43"/>
    <mergeCell ref="CM43:CX43"/>
    <mergeCell ref="B44:AP44"/>
    <mergeCell ref="AQ44:BB44"/>
    <mergeCell ref="BC44:BN44"/>
    <mergeCell ref="BO44:BZ44"/>
    <mergeCell ref="CA44:CL44"/>
    <mergeCell ref="CM44:CX44"/>
    <mergeCell ref="B45:AP45"/>
    <mergeCell ref="AQ45:BB45"/>
    <mergeCell ref="BC45:BN45"/>
    <mergeCell ref="BO45:BZ45"/>
    <mergeCell ref="CA45:CL45"/>
    <mergeCell ref="CM45:CX45"/>
    <mergeCell ref="B46:AP46"/>
    <mergeCell ref="AQ46:BB46"/>
    <mergeCell ref="BC46:BN46"/>
    <mergeCell ref="BO46:BZ46"/>
    <mergeCell ref="CA46:CL46"/>
    <mergeCell ref="CM46:CX46"/>
    <mergeCell ref="B47:AP47"/>
    <mergeCell ref="AQ47:BB47"/>
    <mergeCell ref="BC47:BN47"/>
    <mergeCell ref="BO47:BZ47"/>
    <mergeCell ref="CA47:CL47"/>
    <mergeCell ref="CM47:CX47"/>
    <mergeCell ref="B48:AP48"/>
    <mergeCell ref="AQ48:BB48"/>
    <mergeCell ref="BC48:BN48"/>
    <mergeCell ref="BO48:BZ48"/>
    <mergeCell ref="CA48:CL48"/>
    <mergeCell ref="CM48:CX48"/>
    <mergeCell ref="B49:AP49"/>
    <mergeCell ref="AQ49:BB49"/>
    <mergeCell ref="BC49:BN49"/>
    <mergeCell ref="BO49:BZ49"/>
    <mergeCell ref="CA49:CL49"/>
    <mergeCell ref="CM49:CX49"/>
    <mergeCell ref="B50:AO50"/>
    <mergeCell ref="AQ50:BB50"/>
    <mergeCell ref="BC50:BN50"/>
    <mergeCell ref="BO50:BZ50"/>
    <mergeCell ref="CA50:CL50"/>
    <mergeCell ref="CM50:CX50"/>
    <mergeCell ref="A56:CX56"/>
    <mergeCell ref="A57:CX57"/>
    <mergeCell ref="A52:AK52"/>
    <mergeCell ref="AL52:BV52"/>
    <mergeCell ref="BW52:CX52"/>
    <mergeCell ref="A53:AK53"/>
    <mergeCell ref="AL53:BV53"/>
    <mergeCell ref="BW53:CX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Elizaveta G. Lobashova</cp:lastModifiedBy>
  <cp:lastPrinted>2015-03-30T12:56:05Z</cp:lastPrinted>
  <dcterms:created xsi:type="dcterms:W3CDTF">2012-04-25T10:02:46Z</dcterms:created>
  <dcterms:modified xsi:type="dcterms:W3CDTF">2015-04-03T07:17:23Z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